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ata" ContentType="application/vnd.openxmlformats-officedocument.model+data"/>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Definition6.xml" ContentType="application/vnd.openxmlformats-officedocument.spreadsheetml.pivotCacheDefinition+xml"/>
  <Override PartName="/xl/pivotCache/pivotCacheDefinition7.xml" ContentType="application/vnd.openxmlformats-officedocument.spreadsheetml.pivotCacheDefinition+xml"/>
  <Override PartName="/xl/pivotCache/pivotCacheDefinition8.xml" ContentType="application/vnd.openxmlformats-officedocument.spreadsheetml.pivotCacheDefinition+xml"/>
  <Override PartName="/xl/pivotCache/pivotCacheDefinition9.xml" ContentType="application/vnd.openxmlformats-officedocument.spreadsheetml.pivotCacheDefinition+xml"/>
  <Override PartName="/xl/pivotCache/pivotCacheDefinition10.xml" ContentType="application/vnd.openxmlformats-officedocument.spreadsheetml.pivotCacheDefinition+xml"/>
  <Override PartName="/xl/pivotCache/pivotCacheDefinition11.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drawings/drawing3.xml" ContentType="application/vnd.openxmlformats-officedocument.drawing+xml"/>
  <Override PartName="/xl/slicers/slicer2.xml" ContentType="application/vnd.ms-excel.slicer+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H:\Restricted\ACO Data\Nassau Suffolk PHIP Grant\2020\Hospitalization Reports\"/>
    </mc:Choice>
  </mc:AlternateContent>
  <bookViews>
    <workbookView xWindow="0" yWindow="0" windowWidth="24000" windowHeight="10320"/>
  </bookViews>
  <sheets>
    <sheet name="Methodology" sheetId="4" r:id="rId1"/>
    <sheet name="County" sheetId="1" r:id="rId2"/>
    <sheet name="ZipCode" sheetId="3" r:id="rId3"/>
  </sheets>
  <definedNames>
    <definedName name="Slicer_MEASURE">#N/A</definedName>
    <definedName name="Slicer_MEASURE1">#N/A</definedName>
    <definedName name="Slicer_YEAR">#N/A</definedName>
    <definedName name="Slicer_YEAR1">#N/A</definedName>
  </definedNames>
  <calcPr calcId="152511"/>
  <pivotCaches>
    <pivotCache cacheId="0" r:id="rId4"/>
    <pivotCache cacheId="1" r:id="rId5"/>
    <pivotCache cacheId="2" r:id="rId6"/>
    <pivotCache cacheId="3" r:id="rId7"/>
    <pivotCache cacheId="4" r:id="rId8"/>
    <pivotCache cacheId="5" r:id="rId9"/>
    <pivotCache cacheId="6" r:id="rId10"/>
    <pivotCache cacheId="7" r:id="rId11"/>
  </pivotCaches>
  <extLst>
    <ext xmlns:x14="http://schemas.microsoft.com/office/spreadsheetml/2009/9/main" uri="{876F7934-8845-4945-9796-88D515C7AA90}">
      <x14:pivotCaches>
        <pivotCache cacheId="8" r:id="rId12"/>
        <pivotCache cacheId="9" r:id="rId13"/>
        <pivotCache cacheId="10" r:id="rId14"/>
      </x14:pivotCaches>
    </ext>
    <ext xmlns:x14="http://schemas.microsoft.com/office/spreadsheetml/2009/9/main" uri="{BBE1A952-AA13-448e-AADC-164F8A28A991}">
      <x14:slicerCaches>
        <x14:slicerCache r:id="rId15"/>
        <x14:slicerCache r:id="rId16"/>
        <x14:slicerCache r:id="rId17"/>
        <x14:slicerCache r:id="rId18"/>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SUFFOLK_ab11b244-ca6e-41fd-917a-cc0f938659ea" name="SUFFOLK" connection="Oracle production"/>
          <x15:modelTable id="Query_22e9d7de-3a69-40f5-b891-0ee8567dffaa" name="ZIPCODE" connection="Oracle production"/>
        </x15:modelTables>
      </x15:dataModel>
    </ext>
  </extLst>
</workbook>
</file>

<file path=xl/calcChain.xml><?xml version="1.0" encoding="utf-8"?>
<calcChain xmlns="http://schemas.openxmlformats.org/spreadsheetml/2006/main">
  <c r="A1" i="1" l="1"/>
  <c r="A1" i="3" l="1"/>
  <c r="E7" i="3"/>
  <c r="E8" i="3"/>
  <c r="K77" i="3" l="1"/>
  <c r="J77" i="3"/>
  <c r="K76" i="3"/>
  <c r="J76" i="3"/>
  <c r="K75" i="3"/>
  <c r="J75" i="3"/>
  <c r="K54" i="3"/>
  <c r="J54" i="3"/>
  <c r="K53" i="3"/>
  <c r="J53" i="3"/>
  <c r="K52" i="3"/>
  <c r="J52" i="3"/>
  <c r="K31" i="3"/>
  <c r="J31" i="3"/>
  <c r="K30" i="3"/>
  <c r="J30" i="3"/>
  <c r="K29" i="3"/>
  <c r="J29" i="3"/>
  <c r="K8" i="3"/>
  <c r="J8" i="3"/>
  <c r="K7" i="3"/>
  <c r="J7" i="3"/>
  <c r="K6" i="3"/>
  <c r="J6" i="3"/>
  <c r="K6" i="1"/>
  <c r="J51" i="3"/>
  <c r="J74" i="3" l="1"/>
  <c r="J28" i="3"/>
  <c r="J5" i="3"/>
  <c r="K80" i="1"/>
  <c r="K55" i="1"/>
  <c r="K30" i="1"/>
  <c r="E77" i="3" l="1"/>
  <c r="E76" i="3"/>
  <c r="E54" i="3"/>
  <c r="E53" i="3"/>
  <c r="E31" i="3"/>
  <c r="E30" i="3"/>
  <c r="C26" i="3" l="1"/>
  <c r="C25" i="3"/>
  <c r="C80" i="3"/>
  <c r="C79" i="3"/>
  <c r="C47" i="3"/>
  <c r="C46" i="3"/>
  <c r="C48" i="3"/>
  <c r="C49" i="3"/>
  <c r="C81" i="3"/>
  <c r="C82" i="3"/>
  <c r="C70" i="3"/>
  <c r="C69" i="3"/>
  <c r="C71" i="3"/>
  <c r="C72" i="3"/>
  <c r="C24" i="3"/>
  <c r="C23" i="3"/>
  <c r="F9" i="1"/>
  <c r="F7" i="3" l="1"/>
  <c r="F53" i="3"/>
  <c r="F30" i="3"/>
  <c r="F76" i="3"/>
  <c r="L84" i="1"/>
  <c r="K84" i="1"/>
  <c r="L83" i="1"/>
  <c r="K83" i="1"/>
  <c r="L82" i="1"/>
  <c r="K82" i="1"/>
  <c r="L81" i="1"/>
  <c r="K81" i="1"/>
  <c r="L59" i="1"/>
  <c r="K59" i="1"/>
  <c r="L58" i="1"/>
  <c r="K58" i="1"/>
  <c r="L57" i="1"/>
  <c r="K57" i="1"/>
  <c r="L56" i="1"/>
  <c r="K56" i="1"/>
  <c r="L34" i="1"/>
  <c r="K34" i="1"/>
  <c r="L33" i="1"/>
  <c r="K33" i="1"/>
  <c r="L32" i="1"/>
  <c r="K32" i="1"/>
  <c r="L31" i="1"/>
  <c r="K31" i="1"/>
  <c r="K7" i="1" l="1"/>
  <c r="L7" i="1"/>
  <c r="L8" i="1"/>
  <c r="L9" i="1"/>
  <c r="L10" i="1"/>
  <c r="K9" i="1"/>
  <c r="K10" i="1"/>
  <c r="K8" i="1"/>
  <c r="F8" i="1" l="1"/>
  <c r="F10" i="1"/>
  <c r="E22" i="1" s="1"/>
  <c r="E25" i="1" l="1"/>
  <c r="E24" i="1"/>
  <c r="E23" i="1"/>
  <c r="E26" i="1"/>
  <c r="E27" i="1"/>
  <c r="F84" i="1"/>
  <c r="F83" i="1"/>
  <c r="F82" i="1"/>
  <c r="F59" i="1"/>
  <c r="F58" i="1"/>
  <c r="F57" i="1"/>
  <c r="F33" i="1"/>
  <c r="F34" i="1"/>
  <c r="F32" i="1"/>
  <c r="G8" i="1" l="1"/>
  <c r="H8" i="1"/>
  <c r="E88" i="1"/>
  <c r="E89" i="1"/>
  <c r="E51" i="1"/>
  <c r="E50" i="1"/>
  <c r="E72" i="1"/>
  <c r="E71" i="1"/>
  <c r="E86" i="1"/>
  <c r="E87" i="1"/>
  <c r="E76" i="1"/>
  <c r="E75" i="1"/>
  <c r="E47" i="1"/>
  <c r="E43" i="1"/>
  <c r="E69" i="1"/>
  <c r="E70" i="1"/>
  <c r="E49" i="1"/>
  <c r="E48" i="1"/>
  <c r="E91" i="1"/>
  <c r="E90" i="1"/>
  <c r="G32" i="1" l="1"/>
  <c r="H32" i="1"/>
  <c r="G82" i="1"/>
  <c r="G57" i="1"/>
  <c r="H57" i="1"/>
  <c r="H82" i="1"/>
</calcChain>
</file>

<file path=xl/connections.xml><?xml version="1.0" encoding="utf-8"?>
<connections xmlns="http://schemas.openxmlformats.org/spreadsheetml/2006/main">
  <connection id="1" name="Oracle production" type="100" refreshedVersion="5">
    <extLst>
      <ext xmlns:x15="http://schemas.microsoft.com/office/spreadsheetml/2010/11/main" uri="{DE250136-89BD-433C-8126-D09CA5730AF9}">
        <x15:connection id="faf55e15-970c-46e7-a9d7-34efd27f60b7"/>
      </ext>
    </extLst>
  </connection>
  <connection id="2" keepAlive="1" name="ThisWorkbookDataModel" description="Data Model"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3">
    <s v="ThisWorkbookDataModel"/>
    <s v="{[SUFFOLK].[MEASURE].&amp;[(Liver and) Cirrhosis]}"/>
    <s v="{[ZIPCODE].[MEASURE].&amp;[(Liver and) Cirrhosis]}"/>
  </metadataStrings>
  <mdxMetadata count="2">
    <mdx n="0" f="s">
      <ms ns="1" c="0"/>
    </mdx>
    <mdx n="0" f="s">
      <ms ns="2" c="0"/>
    </mdx>
  </mdxMetadata>
  <valueMetadata count="2">
    <bk>
      <rc t="1" v="0"/>
    </bk>
    <bk>
      <rc t="1" v="1"/>
    </bk>
  </valueMetadata>
</metadata>
</file>

<file path=xl/sharedStrings.xml><?xml version="1.0" encoding="utf-8"?>
<sst xmlns="http://schemas.openxmlformats.org/spreadsheetml/2006/main" count="119" uniqueCount="36">
  <si>
    <t>MEASURE</t>
  </si>
  <si>
    <t>COUNTY</t>
  </si>
  <si>
    <t>SQRT of Variance</t>
  </si>
  <si>
    <t>Margin of Error</t>
  </si>
  <si>
    <t>Rate per 100k population</t>
  </si>
  <si>
    <t>Ages &lt; 18</t>
  </si>
  <si>
    <t>Ages 18 To 64</t>
  </si>
  <si>
    <t>Ages &gt;= 65</t>
  </si>
  <si>
    <t>NYS</t>
  </si>
  <si>
    <t>NYSxNYC</t>
  </si>
  <si>
    <t>(Liver and) Cirrhosis</t>
  </si>
  <si>
    <t>Population Health Improvement Program</t>
  </si>
  <si>
    <t>Sig Dif NYS</t>
  </si>
  <si>
    <t>Sig Dif NYSxNYC</t>
  </si>
  <si>
    <t>LL NYSxNYC</t>
  </si>
  <si>
    <t>UL NYSxNYC</t>
  </si>
  <si>
    <t>UL NYS</t>
  </si>
  <si>
    <t>LL NYS</t>
  </si>
  <si>
    <t>LL Suffolk</t>
  </si>
  <si>
    <t>UL Suffolk</t>
  </si>
  <si>
    <t>ZipCode Area</t>
  </si>
  <si>
    <t>Sig Dif  Rest</t>
  </si>
  <si>
    <t xml:space="preserve">Freeport </t>
  </si>
  <si>
    <t>Hempstead</t>
  </si>
  <si>
    <t xml:space="preserve">Inwood </t>
  </si>
  <si>
    <t>Westbury</t>
  </si>
  <si>
    <t xml:space="preserve">Roosevelt </t>
  </si>
  <si>
    <t>Uniondale</t>
  </si>
  <si>
    <t>Elmont</t>
  </si>
  <si>
    <t xml:space="preserve">Glen Cove </t>
  </si>
  <si>
    <t>Nassau County, NY</t>
  </si>
  <si>
    <t>Nassau Rest</t>
  </si>
  <si>
    <t>Selected Communities</t>
  </si>
  <si>
    <t>NASSAU COUNTY</t>
  </si>
  <si>
    <t>Selected Zip Codes</t>
  </si>
  <si>
    <r>
      <t>©2020 DataGen</t>
    </r>
    <r>
      <rPr>
        <sz val="6"/>
        <color rgb="FF787878"/>
        <rFont val="Calibri"/>
        <family val="2"/>
        <scheme val="minor"/>
      </rPr>
      <t>®</t>
    </r>
    <r>
      <rPr>
        <sz val="9"/>
        <color rgb="FF787878"/>
        <rFont val="Calibri"/>
        <family val="2"/>
        <scheme val="minor"/>
      </rPr>
      <t>, Inc. The information provided in the analysis below is for informational purposes only.</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</si>
</sst>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scheme val="minor"/>
    </font>
    <font>
      <b/>
      <sz val="14"/>
      <color theme="1"/>
      <name val="Calibri"/>
      <family val="2"/>
      <scheme val="minor"/>
    </font>
    <font>
      <sz val="11"/>
      <color theme="0"/>
      <name val="Calibri"/>
      <family val="2"/>
      <scheme val="minor"/>
    </font>
    <font>
      <sz val="11"/>
      <color rgb="FFFF0000"/>
      <name val="Calibri"/>
      <family val="2"/>
      <scheme val="minor"/>
    </font>
    <font>
      <b/>
      <sz val="20"/>
      <color theme="1"/>
      <name val="Calibri"/>
      <family val="2"/>
      <scheme val="minor"/>
    </font>
    <font>
      <b/>
      <i/>
      <sz val="11"/>
      <color theme="1"/>
      <name val="Calibri"/>
      <family val="2"/>
      <scheme val="minor"/>
    </font>
    <font>
      <sz val="11"/>
      <color rgb="FF000000"/>
      <name val="Calibri"/>
      <family val="2"/>
    </font>
    <font>
      <sz val="11"/>
      <color theme="1"/>
      <name val="Calibri"/>
      <scheme val="minor"/>
    </font>
    <font>
      <sz val="9"/>
      <color rgb="FF787878"/>
      <name val="Calibri"/>
      <family val="2"/>
      <scheme val="minor"/>
    </font>
    <font>
      <sz val="6"/>
      <color rgb="FF787878"/>
      <name val="Calibri"/>
      <family val="2"/>
      <scheme val="minor"/>
    </font>
  </fonts>
  <fills count="7">
    <fill>
      <patternFill patternType="none"/>
    </fill>
    <fill>
      <patternFill patternType="gray125"/>
    </fill>
    <fill>
      <patternFill patternType="solid">
        <fgColor theme="4" tint="0.79998168889431442"/>
        <bgColor theme="4" tint="0.79998168889431442"/>
      </patternFill>
    </fill>
    <fill>
      <patternFill patternType="solid">
        <fgColor theme="0"/>
        <bgColor indexed="64"/>
      </patternFill>
    </fill>
    <fill>
      <patternFill patternType="solid">
        <fgColor theme="0"/>
        <bgColor theme="4" tint="0.79998168889431442"/>
      </patternFill>
    </fill>
    <fill>
      <patternFill patternType="solid">
        <fgColor theme="4" tint="0.79998168889431442"/>
        <bgColor indexed="64"/>
      </patternFill>
    </fill>
    <fill>
      <patternFill patternType="solid">
        <fgColor rgb="FFDCE6F1"/>
        <bgColor rgb="FFDCE6F1"/>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ck">
        <color indexed="64"/>
      </left>
      <right style="thick">
        <color indexed="64"/>
      </right>
      <top style="medium">
        <color indexed="64"/>
      </top>
      <bottom style="medium">
        <color indexed="64"/>
      </bottom>
      <diagonal/>
    </border>
    <border>
      <left/>
      <right style="thick">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style="medium">
        <color indexed="64"/>
      </top>
      <bottom/>
      <diagonal/>
    </border>
    <border>
      <left style="medium">
        <color indexed="64"/>
      </left>
      <right style="thick">
        <color indexed="64"/>
      </right>
      <top style="medium">
        <color indexed="64"/>
      </top>
      <bottom/>
      <diagonal/>
    </border>
    <border>
      <left style="medium">
        <color indexed="64"/>
      </left>
      <right style="thick">
        <color indexed="64"/>
      </right>
      <top/>
      <bottom style="medium">
        <color indexed="64"/>
      </bottom>
      <diagonal/>
    </border>
    <border>
      <left style="medium">
        <color indexed="64"/>
      </left>
      <right style="thick">
        <color indexed="64"/>
      </right>
      <top style="medium">
        <color indexed="64"/>
      </top>
      <bottom style="medium">
        <color indexed="64"/>
      </bottom>
      <diagonal/>
    </border>
  </borders>
  <cellStyleXfs count="1">
    <xf numFmtId="0" fontId="0" fillId="0" borderId="0"/>
  </cellStyleXfs>
  <cellXfs count="127">
    <xf numFmtId="0" fontId="0" fillId="0" borderId="0" xfId="0"/>
    <xf numFmtId="0" fontId="0" fillId="0" borderId="0" xfId="0" pivotButton="1"/>
    <xf numFmtId="0" fontId="0" fillId="0" borderId="2" xfId="0" pivotButton="1" applyBorder="1"/>
    <xf numFmtId="0" fontId="0" fillId="0" borderId="0" xfId="0" applyAlignment="1">
      <alignment horizontal="right"/>
    </xf>
    <xf numFmtId="0" fontId="1" fillId="2" borderId="1" xfId="0" applyFont="1" applyFill="1" applyBorder="1" applyAlignment="1">
      <alignment horizontal="right" wrapText="1"/>
    </xf>
    <xf numFmtId="0" fontId="0" fillId="0" borderId="3" xfId="0" applyBorder="1"/>
    <xf numFmtId="0" fontId="0" fillId="3" borderId="0" xfId="0" applyFill="1" applyBorder="1"/>
    <xf numFmtId="0" fontId="0" fillId="0" borderId="0" xfId="0" applyBorder="1" applyAlignment="1">
      <alignment horizontal="left"/>
    </xf>
    <xf numFmtId="0" fontId="0" fillId="4" borderId="6" xfId="0" applyFont="1" applyFill="1" applyBorder="1" applyAlignment="1">
      <alignment horizontal="center" vertical="center"/>
    </xf>
    <xf numFmtId="0" fontId="0" fillId="4" borderId="3" xfId="0" applyFont="1" applyFill="1" applyBorder="1" applyAlignment="1">
      <alignment horizontal="center" vertical="center" wrapText="1"/>
    </xf>
    <xf numFmtId="0" fontId="0" fillId="4" borderId="0" xfId="0" applyFont="1" applyFill="1" applyAlignment="1">
      <alignment horizontal="center" vertical="center" wrapText="1"/>
    </xf>
    <xf numFmtId="0" fontId="0" fillId="3" borderId="0" xfId="0" applyFont="1" applyFill="1" applyAlignment="1">
      <alignment horizontal="center" vertical="center"/>
    </xf>
    <xf numFmtId="0" fontId="3" fillId="3" borderId="0" xfId="0" applyFont="1" applyFill="1" applyBorder="1" applyAlignment="1">
      <alignment wrapText="1"/>
    </xf>
    <xf numFmtId="0" fontId="3" fillId="0" borderId="0" xfId="0" applyFont="1"/>
    <xf numFmtId="0" fontId="0" fillId="0" borderId="9" xfId="0" applyBorder="1" applyAlignment="1">
      <alignment horizontal="left"/>
    </xf>
    <xf numFmtId="0" fontId="0" fillId="0" borderId="11" xfId="0" applyBorder="1" applyAlignment="1">
      <alignment horizontal="left"/>
    </xf>
    <xf numFmtId="0" fontId="0" fillId="0" borderId="1" xfId="0" pivotButton="1" applyBorder="1"/>
    <xf numFmtId="0" fontId="0" fillId="0" borderId="14" xfId="0" applyBorder="1" applyAlignment="1">
      <alignment horizontal="left"/>
    </xf>
    <xf numFmtId="0" fontId="0" fillId="0" borderId="4" xfId="0" applyBorder="1" applyAlignment="1">
      <alignment horizontal="left"/>
    </xf>
    <xf numFmtId="0" fontId="0" fillId="0" borderId="5" xfId="0" applyBorder="1" applyAlignment="1">
      <alignment horizontal="left"/>
    </xf>
    <xf numFmtId="2" fontId="0" fillId="3" borderId="4" xfId="0" applyNumberFormat="1" applyFill="1" applyBorder="1" applyAlignment="1">
      <alignment horizontal="right" wrapText="1"/>
    </xf>
    <xf numFmtId="2" fontId="0" fillId="4" borderId="5" xfId="0" applyNumberFormat="1" applyFont="1" applyFill="1" applyBorder="1" applyAlignment="1">
      <alignment horizontal="center" vertical="center"/>
    </xf>
    <xf numFmtId="2" fontId="0" fillId="3" borderId="5" xfId="0" applyNumberFormat="1" applyFill="1" applyBorder="1" applyAlignment="1">
      <alignment horizontal="right" wrapText="1"/>
    </xf>
    <xf numFmtId="2" fontId="0" fillId="4" borderId="5" xfId="0" applyNumberFormat="1" applyFont="1" applyFill="1" applyBorder="1" applyAlignment="1">
      <alignment horizontal="center" vertical="center" wrapText="1"/>
    </xf>
    <xf numFmtId="2" fontId="0" fillId="0" borderId="10" xfId="0" applyNumberFormat="1" applyBorder="1" applyAlignment="1">
      <alignment wrapText="1"/>
    </xf>
    <xf numFmtId="2" fontId="0" fillId="0" borderId="13" xfId="0" applyNumberFormat="1" applyBorder="1" applyAlignment="1">
      <alignment wrapText="1"/>
    </xf>
    <xf numFmtId="2" fontId="0" fillId="0" borderId="8" xfId="0" applyNumberFormat="1" applyBorder="1" applyAlignment="1">
      <alignment wrapText="1"/>
    </xf>
    <xf numFmtId="2" fontId="0" fillId="0" borderId="7" xfId="0" applyNumberFormat="1" applyBorder="1" applyAlignment="1">
      <alignment horizontal="center"/>
    </xf>
    <xf numFmtId="2" fontId="0" fillId="3" borderId="4" xfId="0" applyNumberFormat="1" applyFill="1" applyBorder="1" applyAlignment="1">
      <alignment horizontal="center" wrapText="1"/>
    </xf>
    <xf numFmtId="2" fontId="0" fillId="0" borderId="0" xfId="0" applyNumberFormat="1" applyBorder="1" applyAlignment="1">
      <alignment horizontal="center"/>
    </xf>
    <xf numFmtId="2" fontId="0" fillId="0" borderId="12" xfId="0" applyNumberFormat="1" applyBorder="1" applyAlignment="1">
      <alignment horizontal="center"/>
    </xf>
    <xf numFmtId="2" fontId="0" fillId="3" borderId="5" xfId="0" applyNumberFormat="1" applyFill="1" applyBorder="1" applyAlignment="1">
      <alignment horizontal="center" wrapText="1"/>
    </xf>
    <xf numFmtId="2" fontId="0" fillId="0" borderId="8" xfId="0" applyNumberFormat="1" applyBorder="1" applyAlignment="1">
      <alignment horizontal="center" wrapText="1"/>
    </xf>
    <xf numFmtId="2" fontId="0" fillId="0" borderId="10" xfId="0" applyNumberFormat="1" applyBorder="1" applyAlignment="1">
      <alignment horizontal="center" wrapText="1"/>
    </xf>
    <xf numFmtId="2" fontId="0" fillId="0" borderId="13" xfId="0" applyNumberFormat="1" applyBorder="1" applyAlignment="1">
      <alignment horizontal="center" wrapText="1"/>
    </xf>
    <xf numFmtId="0" fontId="1" fillId="2" borderId="1" xfId="0" applyFont="1" applyFill="1" applyBorder="1" applyAlignment="1">
      <alignment horizontal="center" wrapText="1"/>
    </xf>
    <xf numFmtId="0" fontId="4" fillId="3" borderId="0" xfId="0" applyFont="1" applyFill="1" applyBorder="1" applyAlignment="1">
      <alignment wrapText="1"/>
    </xf>
    <xf numFmtId="0" fontId="4" fillId="0" borderId="0" xfId="0" applyFont="1"/>
    <xf numFmtId="2" fontId="0" fillId="0" borderId="0" xfId="0" applyNumberFormat="1" applyAlignment="1">
      <alignment horizontal="right"/>
    </xf>
    <xf numFmtId="0" fontId="3" fillId="3" borderId="0" xfId="0" applyFont="1" applyFill="1" applyBorder="1" applyAlignment="1">
      <alignment horizontal="center" vertical="center"/>
    </xf>
    <xf numFmtId="2" fontId="3" fillId="0" borderId="0" xfId="0" applyNumberFormat="1" applyFont="1"/>
    <xf numFmtId="49" fontId="0" fillId="0" borderId="0" xfId="0" applyNumberFormat="1"/>
    <xf numFmtId="49" fontId="1" fillId="2" borderId="1" xfId="0" applyNumberFormat="1" applyFont="1" applyFill="1" applyBorder="1" applyAlignment="1">
      <alignment horizontal="center" wrapText="1"/>
    </xf>
    <xf numFmtId="49" fontId="0" fillId="0" borderId="7" xfId="0" applyNumberFormat="1" applyBorder="1" applyAlignment="1">
      <alignment horizontal="center"/>
    </xf>
    <xf numFmtId="49" fontId="0" fillId="3" borderId="4" xfId="0" applyNumberFormat="1" applyFill="1" applyBorder="1" applyAlignment="1">
      <alignment horizontal="center" wrapText="1"/>
    </xf>
    <xf numFmtId="49" fontId="0" fillId="0" borderId="12" xfId="0" applyNumberFormat="1" applyBorder="1" applyAlignment="1">
      <alignment horizontal="center"/>
    </xf>
    <xf numFmtId="49" fontId="0" fillId="3" borderId="5" xfId="0" applyNumberFormat="1" applyFill="1" applyBorder="1" applyAlignment="1">
      <alignment horizontal="center" wrapText="1"/>
    </xf>
    <xf numFmtId="49" fontId="0" fillId="0" borderId="0" xfId="0" applyNumberFormat="1" applyAlignment="1">
      <alignment horizontal="right"/>
    </xf>
    <xf numFmtId="49" fontId="0" fillId="0" borderId="0" xfId="0" applyNumberFormat="1" applyBorder="1" applyAlignment="1">
      <alignment horizontal="center"/>
    </xf>
    <xf numFmtId="49" fontId="0" fillId="3" borderId="0" xfId="0" applyNumberFormat="1" applyFill="1" applyBorder="1" applyAlignment="1">
      <alignment horizontal="right" wrapText="1"/>
    </xf>
    <xf numFmtId="0" fontId="0" fillId="5" borderId="1" xfId="0" applyFont="1" applyFill="1" applyBorder="1" applyAlignment="1">
      <alignment horizontal="center"/>
    </xf>
    <xf numFmtId="2" fontId="0" fillId="0" borderId="14" xfId="0" applyNumberFormat="1" applyFont="1" applyFill="1" applyBorder="1" applyAlignment="1">
      <alignment horizontal="center" vertical="center" wrapText="1"/>
    </xf>
    <xf numFmtId="2" fontId="0" fillId="0" borderId="5" xfId="0" applyNumberFormat="1" applyFont="1" applyFill="1" applyBorder="1" applyAlignment="1">
      <alignment horizontal="center" vertical="center" wrapText="1"/>
    </xf>
    <xf numFmtId="0" fontId="0" fillId="0" borderId="0" xfId="0" applyAlignment="1">
      <alignment horizontal="left"/>
    </xf>
    <xf numFmtId="2" fontId="0" fillId="0" borderId="0" xfId="0" applyNumberFormat="1"/>
    <xf numFmtId="0" fontId="0" fillId="0" borderId="3" xfId="0" applyBorder="1" applyAlignment="1">
      <alignment wrapText="1"/>
    </xf>
    <xf numFmtId="2" fontId="0" fillId="0" borderId="0" xfId="0" applyNumberFormat="1" applyBorder="1" applyAlignment="1">
      <alignment wrapText="1"/>
    </xf>
    <xf numFmtId="0" fontId="0" fillId="0" borderId="0" xfId="0" applyNumberFormat="1"/>
    <xf numFmtId="0" fontId="0" fillId="0" borderId="0" xfId="0" applyBorder="1"/>
    <xf numFmtId="2" fontId="0" fillId="0" borderId="14" xfId="0" applyNumberFormat="1" applyBorder="1"/>
    <xf numFmtId="2" fontId="0" fillId="0" borderId="5" xfId="0" applyNumberFormat="1" applyBorder="1"/>
    <xf numFmtId="2" fontId="0" fillId="0" borderId="8" xfId="0" applyNumberFormat="1" applyBorder="1"/>
    <xf numFmtId="2" fontId="0" fillId="0" borderId="13" xfId="0" applyNumberFormat="1" applyBorder="1"/>
    <xf numFmtId="0" fontId="0" fillId="0" borderId="0" xfId="0" applyAlignment="1">
      <alignment horizontal="center" wrapText="1"/>
    </xf>
    <xf numFmtId="0" fontId="0" fillId="0" borderId="8" xfId="0" applyBorder="1" applyAlignment="1">
      <alignment horizontal="center" wrapText="1"/>
    </xf>
    <xf numFmtId="0" fontId="0" fillId="0" borderId="1" xfId="0" applyBorder="1" applyAlignment="1">
      <alignment horizontal="center" wrapText="1"/>
    </xf>
    <xf numFmtId="0" fontId="0" fillId="0" borderId="3" xfId="0" applyBorder="1" applyAlignment="1">
      <alignment horizontal="center" wrapText="1"/>
    </xf>
    <xf numFmtId="0" fontId="0" fillId="0" borderId="1" xfId="0" applyFont="1" applyFill="1" applyBorder="1" applyAlignment="1">
      <alignment horizontal="center" wrapText="1"/>
    </xf>
    <xf numFmtId="0" fontId="0" fillId="0" borderId="7" xfId="0" applyBorder="1" applyAlignment="1">
      <alignment horizontal="center" wrapText="1"/>
    </xf>
    <xf numFmtId="0" fontId="0" fillId="0" borderId="8" xfId="0" applyFont="1" applyFill="1" applyBorder="1" applyAlignment="1">
      <alignment horizontal="center" wrapText="1"/>
    </xf>
    <xf numFmtId="2" fontId="1" fillId="2" borderId="1" xfId="0" applyNumberFormat="1" applyFont="1" applyFill="1" applyBorder="1" applyAlignment="1">
      <alignment horizontal="center" wrapText="1"/>
    </xf>
    <xf numFmtId="0" fontId="4" fillId="3" borderId="0" xfId="0" applyFont="1" applyFill="1" applyBorder="1" applyAlignment="1">
      <alignment horizontal="center" vertical="center"/>
    </xf>
    <xf numFmtId="0" fontId="4" fillId="0" borderId="0" xfId="0" applyNumberFormat="1" applyFont="1" applyBorder="1" applyAlignment="1">
      <alignment wrapText="1"/>
    </xf>
    <xf numFmtId="0" fontId="4" fillId="3" borderId="0" xfId="0" applyFont="1" applyFill="1" applyBorder="1" applyAlignment="1">
      <alignment horizontal="right" wrapText="1"/>
    </xf>
    <xf numFmtId="49" fontId="4" fillId="3" borderId="0" xfId="0" applyNumberFormat="1" applyFont="1" applyFill="1" applyBorder="1" applyAlignment="1">
      <alignment horizontal="right" wrapText="1"/>
    </xf>
    <xf numFmtId="2" fontId="4" fillId="0" borderId="0" xfId="0" applyNumberFormat="1" applyFont="1" applyAlignment="1">
      <alignment horizontal="right"/>
    </xf>
    <xf numFmtId="0" fontId="4" fillId="0" borderId="0" xfId="0" applyFont="1" applyAlignment="1">
      <alignment horizontal="right"/>
    </xf>
    <xf numFmtId="0" fontId="0" fillId="0" borderId="1" xfId="0" applyNumberFormat="1" applyBorder="1" applyAlignment="1">
      <alignment horizontal="center"/>
    </xf>
    <xf numFmtId="2" fontId="0" fillId="4" borderId="0" xfId="0" applyNumberFormat="1" applyFont="1" applyFill="1" applyBorder="1" applyAlignment="1">
      <alignment horizontal="center" vertical="center"/>
    </xf>
    <xf numFmtId="2" fontId="0" fillId="3" borderId="0" xfId="0" applyNumberFormat="1" applyFill="1" applyBorder="1" applyAlignment="1">
      <alignment horizontal="center" wrapText="1"/>
    </xf>
    <xf numFmtId="49" fontId="0" fillId="3" borderId="0" xfId="0" applyNumberFormat="1" applyFill="1" applyBorder="1" applyAlignment="1">
      <alignment horizontal="center" wrapText="1"/>
    </xf>
    <xf numFmtId="2" fontId="0" fillId="4" borderId="0" xfId="0" applyNumberFormat="1" applyFont="1" applyFill="1" applyBorder="1" applyAlignment="1">
      <alignment horizontal="center" vertical="center" wrapText="1"/>
    </xf>
    <xf numFmtId="2" fontId="0" fillId="0" borderId="0" xfId="0" applyNumberFormat="1" applyBorder="1" applyAlignment="1">
      <alignment horizontal="center" wrapText="1"/>
    </xf>
    <xf numFmtId="2" fontId="0" fillId="3" borderId="0" xfId="0" applyNumberFormat="1" applyFont="1" applyFill="1" applyBorder="1" applyAlignment="1">
      <alignment horizontal="center" vertical="center" wrapText="1"/>
    </xf>
    <xf numFmtId="2" fontId="0" fillId="3" borderId="0" xfId="0" applyNumberFormat="1" applyFill="1" applyBorder="1" applyAlignment="1">
      <alignment horizontal="right" wrapText="1"/>
    </xf>
    <xf numFmtId="0" fontId="0" fillId="0" borderId="13" xfId="0" applyBorder="1"/>
    <xf numFmtId="0" fontId="0" fillId="0" borderId="1" xfId="0" pivotButton="1" applyBorder="1" applyAlignment="1">
      <alignment horizontal="center" wrapText="1"/>
    </xf>
    <xf numFmtId="2" fontId="0" fillId="0" borderId="4" xfId="0" applyNumberFormat="1" applyBorder="1"/>
    <xf numFmtId="2" fontId="1" fillId="2" borderId="3" xfId="0" applyNumberFormat="1" applyFont="1" applyFill="1" applyBorder="1" applyAlignment="1">
      <alignment horizontal="center" wrapText="1"/>
    </xf>
    <xf numFmtId="0" fontId="0" fillId="0" borderId="13" xfId="0" applyNumberFormat="1" applyBorder="1" applyAlignment="1">
      <alignment horizontal="center"/>
    </xf>
    <xf numFmtId="0" fontId="0" fillId="0" borderId="0" xfId="0" applyFill="1" applyBorder="1"/>
    <xf numFmtId="0" fontId="7" fillId="6" borderId="9" xfId="0" applyFont="1" applyFill="1" applyBorder="1" applyAlignment="1">
      <alignment horizontal="left"/>
    </xf>
    <xf numFmtId="0" fontId="7" fillId="6" borderId="10" xfId="0" applyFont="1" applyFill="1" applyBorder="1" applyAlignment="1">
      <alignment horizontal="center"/>
    </xf>
    <xf numFmtId="0" fontId="7" fillId="6" borderId="11" xfId="0" applyFont="1" applyFill="1" applyBorder="1" applyAlignment="1">
      <alignment horizontal="left"/>
    </xf>
    <xf numFmtId="0" fontId="7" fillId="6" borderId="13" xfId="0" applyFont="1" applyFill="1" applyBorder="1" applyAlignment="1">
      <alignment horizontal="center"/>
    </xf>
    <xf numFmtId="0" fontId="7" fillId="6" borderId="15" xfId="0" applyFont="1" applyFill="1" applyBorder="1" applyAlignment="1">
      <alignment horizontal="left"/>
    </xf>
    <xf numFmtId="0" fontId="7" fillId="6" borderId="8" xfId="0" applyFont="1" applyFill="1" applyBorder="1" applyAlignment="1">
      <alignment horizontal="center"/>
    </xf>
    <xf numFmtId="2" fontId="0" fillId="0" borderId="10" xfId="0" applyNumberFormat="1" applyBorder="1"/>
    <xf numFmtId="2" fontId="0" fillId="0" borderId="15" xfId="0" applyNumberFormat="1" applyBorder="1"/>
    <xf numFmtId="2" fontId="0" fillId="0" borderId="11" xfId="0" applyNumberFormat="1" applyBorder="1"/>
    <xf numFmtId="0" fontId="0" fillId="0" borderId="2" xfId="0" applyBorder="1" applyAlignment="1">
      <alignment horizontal="center" wrapText="1"/>
    </xf>
    <xf numFmtId="2" fontId="0" fillId="4" borderId="14" xfId="0" applyNumberFormat="1" applyFont="1" applyFill="1" applyBorder="1" applyAlignment="1">
      <alignment horizontal="center" vertical="center" wrapText="1"/>
    </xf>
    <xf numFmtId="0" fontId="0" fillId="0" borderId="15" xfId="0" applyBorder="1" applyAlignment="1">
      <alignment horizontal="left"/>
    </xf>
    <xf numFmtId="2" fontId="0" fillId="4" borderId="14" xfId="0" applyNumberFormat="1" applyFont="1" applyFill="1" applyBorder="1" applyAlignment="1">
      <alignment horizontal="center" vertical="center"/>
    </xf>
    <xf numFmtId="0" fontId="0" fillId="0" borderId="17" xfId="0" applyBorder="1"/>
    <xf numFmtId="2" fontId="0" fillId="0" borderId="18" xfId="0" applyNumberFormat="1" applyBorder="1"/>
    <xf numFmtId="2" fontId="0" fillId="0" borderId="19" xfId="0" applyNumberFormat="1" applyBorder="1"/>
    <xf numFmtId="0" fontId="0" fillId="0" borderId="20" xfId="0" applyBorder="1" applyAlignment="1">
      <alignment horizontal="left"/>
    </xf>
    <xf numFmtId="0" fontId="0" fillId="0" borderId="21" xfId="0" applyBorder="1" applyAlignment="1">
      <alignment horizontal="left"/>
    </xf>
    <xf numFmtId="2" fontId="0" fillId="0" borderId="20" xfId="0" applyNumberFormat="1" applyBorder="1"/>
    <xf numFmtId="2" fontId="0" fillId="0" borderId="21" xfId="0" applyNumberFormat="1" applyBorder="1"/>
    <xf numFmtId="0" fontId="0" fillId="0" borderId="22" xfId="0" pivotButton="1" applyBorder="1" applyAlignment="1">
      <alignment horizontal="center" wrapText="1"/>
    </xf>
    <xf numFmtId="0" fontId="0" fillId="0" borderId="22" xfId="0" applyBorder="1" applyAlignment="1">
      <alignment horizontal="center" wrapText="1"/>
    </xf>
    <xf numFmtId="0" fontId="0" fillId="0" borderId="16" xfId="0" applyBorder="1" applyAlignment="1">
      <alignment horizontal="center" wrapText="1"/>
    </xf>
    <xf numFmtId="0" fontId="0" fillId="0" borderId="6" xfId="0" applyBorder="1"/>
    <xf numFmtId="0" fontId="0" fillId="0" borderId="2" xfId="0" pivotButton="1" applyBorder="1" applyAlignment="1">
      <alignment horizontal="center" wrapText="1"/>
    </xf>
    <xf numFmtId="2" fontId="8" fillId="3" borderId="4" xfId="0" applyNumberFormat="1" applyFont="1" applyFill="1" applyBorder="1" applyAlignment="1">
      <alignment horizontal="center" vertical="center" wrapText="1"/>
    </xf>
    <xf numFmtId="2" fontId="8" fillId="0" borderId="4" xfId="0" applyNumberFormat="1" applyFont="1" applyFill="1" applyBorder="1" applyAlignment="1">
      <alignment horizontal="center" vertical="center" wrapText="1"/>
    </xf>
    <xf numFmtId="2" fontId="8" fillId="3" borderId="14" xfId="0" applyNumberFormat="1" applyFont="1" applyFill="1" applyBorder="1" applyAlignment="1">
      <alignment horizontal="center" vertical="center" wrapText="1"/>
    </xf>
    <xf numFmtId="2" fontId="8" fillId="3" borderId="5" xfId="0" applyNumberFormat="1" applyFont="1" applyFill="1" applyBorder="1" applyAlignment="1">
      <alignment horizontal="center" vertical="center" wrapText="1"/>
    </xf>
    <xf numFmtId="2" fontId="8" fillId="3" borderId="4" xfId="0" applyNumberFormat="1" applyFont="1" applyFill="1" applyBorder="1" applyAlignment="1">
      <alignment horizontal="center" vertical="center"/>
    </xf>
    <xf numFmtId="0" fontId="6" fillId="0" borderId="2" xfId="0" applyFont="1" applyBorder="1" applyAlignment="1">
      <alignment horizontal="center"/>
    </xf>
    <xf numFmtId="0" fontId="6" fillId="0" borderId="3" xfId="0" applyFont="1" applyBorder="1" applyAlignment="1">
      <alignment horizontal="center"/>
    </xf>
    <xf numFmtId="0" fontId="5" fillId="2" borderId="0" xfId="0" applyFont="1" applyFill="1" applyBorder="1" applyAlignment="1">
      <alignment horizontal="center" vertical="top" wrapText="1"/>
    </xf>
    <xf numFmtId="0" fontId="2" fillId="2" borderId="0" xfId="0" applyFont="1" applyFill="1" applyBorder="1" applyAlignment="1">
      <alignment horizontal="center" vertical="top"/>
    </xf>
    <xf numFmtId="0" fontId="5" fillId="2" borderId="0" xfId="0" applyFont="1" applyFill="1" applyBorder="1" applyAlignment="1">
      <alignment horizontal="center" vertical="top"/>
    </xf>
    <xf numFmtId="0" fontId="9" fillId="0" borderId="0" xfId="0" applyFont="1" applyAlignment="1">
      <alignment vertical="center"/>
    </xf>
  </cellXfs>
  <cellStyles count="1">
    <cellStyle name="Normal" xfId="0" builtinId="0"/>
  </cellStyles>
  <dxfs count="231">
    <dxf>
      <border>
        <bottom style="medium">
          <color indexed="64"/>
        </bottom>
      </border>
    </dxf>
    <dxf>
      <border>
        <bottom style="medium">
          <color indexed="64"/>
        </bottom>
      </border>
    </dxf>
    <dxf>
      <border>
        <bottom style="medium">
          <color indexed="64"/>
        </bottom>
      </border>
    </dxf>
    <dxf>
      <border>
        <left style="medium">
          <color indexed="64"/>
        </left>
      </border>
    </dxf>
    <dxf>
      <border>
        <left style="medium">
          <color indexed="64"/>
        </left>
      </border>
    </dxf>
    <dxf>
      <border>
        <left style="medium">
          <color indexed="64"/>
        </left>
      </border>
    </dxf>
    <dxf>
      <border>
        <left style="medium">
          <color indexed="64"/>
        </left>
      </border>
    </dxf>
    <dxf>
      <border>
        <left style="medium">
          <color indexed="64"/>
        </left>
        <top style="medium">
          <color indexed="64"/>
        </top>
        <bottom style="medium">
          <color indexed="64"/>
        </bottom>
      </border>
    </dxf>
    <dxf>
      <border>
        <left style="medium">
          <color indexed="64"/>
        </left>
        <top style="medium">
          <color indexed="64"/>
        </top>
        <bottom style="medium">
          <color indexed="64"/>
        </bottom>
      </border>
    </dxf>
    <dxf>
      <border>
        <left style="medium">
          <color indexed="64"/>
        </left>
        <top style="medium">
          <color indexed="64"/>
        </top>
        <bottom style="medium">
          <color indexed="64"/>
        </bottom>
      </border>
    </dxf>
    <dxf>
      <border>
        <left style="medium">
          <color indexed="64"/>
        </left>
        <top style="medium">
          <color indexed="64"/>
        </top>
        <bottom style="medium">
          <color indexed="64"/>
        </bottom>
      </border>
    </dxf>
    <dxf>
      <border>
        <left style="medium">
          <color indexed="64"/>
        </left>
        <top style="medium">
          <color indexed="64"/>
        </top>
        <bottom style="medium">
          <color indexed="64"/>
        </bottom>
      </border>
    </dxf>
    <dxf>
      <alignment horizontal="center" wrapText="1" readingOrder="0"/>
    </dxf>
    <dxf>
      <alignment horizontal="center" wrapText="1" readingOrder="0"/>
    </dxf>
    <dxf>
      <border>
        <left style="medium">
          <color indexed="64"/>
        </left>
        <top style="medium">
          <color indexed="64"/>
        </top>
        <bottom style="medium">
          <color indexed="64"/>
        </bottom>
      </border>
    </dxf>
    <dxf>
      <border>
        <left style="medium">
          <color indexed="64"/>
        </left>
        <top style="medium">
          <color indexed="64"/>
        </top>
        <bottom style="medium">
          <color indexed="64"/>
        </bottom>
      </border>
    </dxf>
    <dxf>
      <border>
        <left style="medium">
          <color indexed="64"/>
        </left>
        <top style="medium">
          <color indexed="64"/>
        </top>
        <bottom style="medium">
          <color indexed="64"/>
        </bottom>
      </border>
    </dxf>
    <dxf>
      <border>
        <left style="medium">
          <color indexed="64"/>
        </left>
        <top style="medium">
          <color indexed="64"/>
        </top>
        <bottom style="medium">
          <color indexed="64"/>
        </bottom>
      </border>
    </dxf>
    <dxf>
      <border>
        <left style="medium">
          <color indexed="64"/>
        </left>
        <top style="medium">
          <color indexed="64"/>
        </top>
        <bottom style="medium">
          <color indexed="64"/>
        </bottom>
      </border>
    </dxf>
    <dxf>
      <border>
        <right style="thick">
          <color indexed="64"/>
        </right>
        <bottom style="thick">
          <color indexed="64"/>
        </bottom>
      </border>
    </dxf>
    <dxf>
      <border>
        <right style="thick">
          <color indexed="64"/>
        </right>
        <bottom style="thick">
          <color indexed="64"/>
        </bottom>
      </border>
    </dxf>
    <dxf>
      <border>
        <right style="thick">
          <color indexed="64"/>
        </right>
        <bottom style="thick">
          <color indexed="64"/>
        </bottom>
      </border>
    </dxf>
    <dxf>
      <border>
        <right style="thick">
          <color indexed="64"/>
        </right>
        <top style="thick">
          <color indexed="64"/>
        </top>
        <bottom style="thick">
          <color indexed="64"/>
        </bottom>
      </border>
    </dxf>
    <dxf>
      <border>
        <right style="thick">
          <color indexed="64"/>
        </right>
        <top style="thick">
          <color indexed="64"/>
        </top>
        <bottom style="thick">
          <color indexed="64"/>
        </bottom>
      </border>
    </dxf>
    <dxf>
      <border>
        <left style="medium">
          <color indexed="64"/>
        </left>
        <right style="medium">
          <color indexed="64"/>
        </right>
        <bottom style="medium">
          <color indexed="64"/>
        </bottom>
      </border>
    </dxf>
    <dxf>
      <border>
        <left style="thick">
          <color indexed="64"/>
        </left>
        <right style="thick">
          <color indexed="64"/>
        </right>
        <top style="thick">
          <color indexed="64"/>
        </top>
        <bottom style="thick">
          <color indexed="64"/>
        </bottom>
      </border>
    </dxf>
    <dxf>
      <border>
        <left style="thick">
          <color indexed="64"/>
        </left>
        <right style="thick">
          <color indexed="64"/>
        </right>
        <top style="medium">
          <color indexed="64"/>
        </top>
        <bottom style="medium">
          <color indexed="64"/>
        </bottom>
      </border>
    </dxf>
    <dxf>
      <border>
        <left style="thick">
          <color indexed="64"/>
        </left>
        <right style="thick">
          <color indexed="64"/>
        </right>
        <top style="medium">
          <color indexed="64"/>
        </top>
        <bottom style="medium">
          <color indexed="64"/>
        </bottom>
      </border>
    </dxf>
    <dxf>
      <border>
        <left style="thick">
          <color indexed="64"/>
        </left>
        <right style="thick">
          <color indexed="64"/>
        </right>
        <top style="medium">
          <color indexed="64"/>
        </top>
        <bottom style="medium">
          <color indexed="64"/>
        </bottom>
      </border>
    </dxf>
    <dxf>
      <border>
        <left style="thick">
          <color indexed="64"/>
        </left>
        <right style="thick">
          <color indexed="64"/>
        </right>
        <top style="medium">
          <color indexed="64"/>
        </top>
        <bottom style="medium">
          <color indexed="64"/>
        </bottom>
      </border>
    </dxf>
    <dxf>
      <border>
        <left style="thick">
          <color indexed="64"/>
        </left>
        <right style="thick">
          <color indexed="64"/>
        </right>
        <top style="medium">
          <color indexed="64"/>
        </top>
        <bottom style="medium">
          <color indexed="64"/>
        </bottom>
      </border>
    </dxf>
    <dxf>
      <alignment horizontal="center" wrapText="1" readingOrder="0"/>
    </dxf>
    <dxf>
      <alignment horizontal="center" wrapText="1" readingOrder="0"/>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bottom style="medium">
          <color indexed="64"/>
        </bottom>
      </border>
    </dxf>
    <dxf>
      <border>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center" wrapText="1" readingOrder="0"/>
    </dxf>
    <dxf>
      <alignment horizontal="center" wrapText="1" readingOrder="0"/>
    </dxf>
    <dxf>
      <border>
        <bottom style="medium">
          <color indexed="64"/>
        </bottom>
      </border>
    </dxf>
    <dxf>
      <border>
        <bottom style="medium">
          <color indexed="64"/>
        </bottom>
      </border>
    </dxf>
    <dxf>
      <border>
        <bottom style="medium">
          <color indexed="64"/>
        </bottom>
      </border>
    </dxf>
    <dxf>
      <border>
        <left style="medium">
          <color indexed="64"/>
        </left>
      </border>
    </dxf>
    <dxf>
      <border>
        <left style="medium">
          <color indexed="64"/>
        </left>
      </border>
    </dxf>
    <dxf>
      <border>
        <left style="medium">
          <color indexed="64"/>
        </left>
        <right style="medium">
          <color indexed="64"/>
        </right>
      </border>
    </dxf>
    <dxf>
      <border>
        <left style="medium">
          <color indexed="64"/>
        </left>
        <right style="medium">
          <color indexed="64"/>
        </right>
      </border>
    </dxf>
    <dxf>
      <border>
        <left style="medium">
          <color indexed="64"/>
        </left>
        <right/>
        <top style="medium">
          <color indexed="64"/>
        </top>
        <bottom style="medium">
          <color indexed="64"/>
        </bottom>
      </border>
    </dxf>
    <dxf>
      <border>
        <left style="medium">
          <color indexed="64"/>
        </left>
        <right/>
        <top style="medium">
          <color indexed="64"/>
        </top>
        <bottom style="medium">
          <color indexed="64"/>
        </bottom>
      </border>
    </dxf>
    <dxf>
      <border>
        <left style="medium">
          <color indexed="64"/>
        </left>
        <right/>
        <top style="medium">
          <color indexed="64"/>
        </top>
        <bottom style="medium">
          <color indexed="64"/>
        </bottom>
      </border>
    </dxf>
    <dxf>
      <border>
        <left style="medium">
          <color indexed="64"/>
        </left>
        <right/>
        <top style="medium">
          <color indexed="64"/>
        </top>
        <bottom style="medium">
          <color indexed="64"/>
        </bottom>
      </border>
    </dxf>
    <dxf>
      <border>
        <left style="medium">
          <color indexed="64"/>
        </left>
        <right/>
        <top style="medium">
          <color indexed="64"/>
        </top>
        <bottom style="medium">
          <color indexed="64"/>
        </bottom>
      </border>
    </dxf>
    <dxf>
      <alignment horizontal="center" wrapText="1" readingOrder="0"/>
    </dxf>
    <dxf>
      <alignment horizontal="center" wrapText="1" readingOrder="0"/>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alignment horizontal="center" readingOrder="0"/>
    </dxf>
    <dxf>
      <alignment wrapText="1" readingOrder="0"/>
    </dxf>
    <dxf>
      <numFmt numFmtId="2" formatCode="0.00"/>
    </dxf>
    <dxf>
      <numFmt numFmtId="2" formatCode="0.00"/>
    </dxf>
    <dxf>
      <fill>
        <patternFill patternType="none">
          <fgColor indexed="64"/>
          <bgColor indexed="65"/>
        </patternFill>
      </fill>
      <alignment horizontal="general" vertical="bottom" textRotation="0" wrapText="0" indent="0" justifyLastLine="0" shrinkToFit="0" readingOrder="0"/>
    </dxf>
    <dxf>
      <fill>
        <patternFill>
          <bgColor theme="0"/>
        </patternFill>
      </fill>
    </dxf>
    <dxf>
      <alignment horizontal="center" readingOrder="0"/>
    </dxf>
    <dxf>
      <alignment horizontal="center" readingOrder="0"/>
    </dxf>
    <dxf>
      <alignment vertical="center" readingOrder="0"/>
    </dxf>
    <dxf>
      <alignment vertical="center" readingOrder="0"/>
    </dxf>
    <dxf>
      <font>
        <b val="0"/>
      </font>
    </dxf>
    <dxf>
      <font>
        <b val="0"/>
      </font>
    </dxf>
    <dxf>
      <font>
        <b val="0"/>
      </font>
    </dxf>
    <dxf>
      <fill>
        <patternFill>
          <bgColor theme="0"/>
        </patternFill>
      </fill>
    </dxf>
    <dxf>
      <fill>
        <patternFill>
          <bgColor theme="0"/>
        </patternFill>
      </fill>
    </dxf>
    <dxf>
      <fill>
        <patternFill>
          <bgColor theme="0"/>
        </patternFill>
      </fill>
    </dxf>
    <dxf>
      <font>
        <sz val="11"/>
      </font>
    </dxf>
    <dxf>
      <font>
        <sz val="11"/>
      </font>
    </dxf>
    <dxf>
      <font>
        <sz val="11"/>
      </font>
    </dxf>
    <dxf>
      <border>
        <left style="medium">
          <color indexed="64"/>
        </left>
      </border>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sz val="14"/>
      </font>
      <fill>
        <patternFill>
          <fgColor theme="4" tint="0.79998168889431442"/>
          <bgColor theme="4" tint="0.79998168889431442"/>
        </patternFill>
      </fill>
      <alignment horizontal="center" vertical="top" readingOrder="0"/>
    </dxf>
    <dxf>
      <font>
        <b/>
        <sz val="14"/>
      </font>
      <fill>
        <patternFill>
          <fgColor theme="4" tint="0.79998168889431442"/>
          <bgColor theme="4" tint="0.79998168889431442"/>
        </patternFill>
      </fill>
      <alignment horizontal="center" vertical="top" readingOrder="0"/>
    </dxf>
    <dxf>
      <font>
        <b/>
        <sz val="14"/>
      </font>
      <fill>
        <patternFill>
          <fgColor theme="4" tint="0.79998168889431442"/>
          <bgColor theme="4" tint="0.79998168889431442"/>
        </patternFill>
      </fill>
      <alignment horizontal="center" vertical="top" readingOrder="0"/>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border>
        <bottom style="medium">
          <color indexed="64"/>
        </bottom>
      </border>
    </dxf>
    <dxf>
      <border>
        <bottom style="medium">
          <color indexed="64"/>
        </bottom>
      </border>
    </dxf>
    <dxf>
      <border>
        <right style="medium">
          <color indexed="64"/>
        </right>
        <top style="medium">
          <color indexed="64"/>
        </top>
        <bottom style="medium">
          <color indexed="64"/>
        </bottom>
      </border>
    </dxf>
    <dxf>
      <border>
        <right style="medium">
          <color indexed="64"/>
        </right>
        <top style="medium">
          <color indexed="64"/>
        </top>
        <bottom style="medium">
          <color indexed="64"/>
        </bottom>
      </border>
    </dxf>
    <dxf>
      <border>
        <left style="medium">
          <color indexed="64"/>
        </left>
        <bottom style="medium">
          <color indexed="64"/>
        </bottom>
      </border>
    </dxf>
    <dxf>
      <border>
        <left style="medium">
          <color indexed="64"/>
        </left>
        <bottom style="medium">
          <color indexed="64"/>
        </bottom>
      </border>
    </dxf>
    <dxf>
      <border>
        <left style="medium">
          <color indexed="64"/>
        </left>
        <right style="medium">
          <color indexed="64"/>
        </right>
        <top style="medium">
          <color indexed="64"/>
        </top>
        <bottom style="medium">
          <color indexed="64"/>
        </bottom>
      </border>
    </dxf>
    <dxf>
      <border>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readingOrder="0"/>
    </dxf>
    <dxf>
      <alignment wrapText="1" readingOrder="0"/>
    </dxf>
    <dxf>
      <alignment wrapText="1" readingOrder="0"/>
    </dxf>
    <dxf>
      <alignment horizontal="center" readingOrder="0"/>
    </dxf>
    <dxf>
      <alignment wrapText="1" readingOrder="0"/>
    </dxf>
    <dxf>
      <alignment wrapText="1" readingOrder="0"/>
    </dxf>
    <dxf>
      <alignment horizontal="center" readingOrder="0"/>
    </dxf>
    <dxf>
      <alignment horizontal="center" readingOrder="0"/>
    </dxf>
    <dxf>
      <numFmt numFmtId="2" formatCode="0.00"/>
    </dxf>
    <dxf>
      <numFmt numFmtId="2" formatCode="0.00"/>
    </dxf>
    <dxf>
      <fill>
        <patternFill patternType="none">
          <fgColor indexed="64"/>
          <bgColor indexed="65"/>
        </patternFill>
      </fill>
      <alignment horizontal="general" vertical="bottom" textRotation="0" wrapText="0" indent="0" justifyLastLine="0" shrinkToFit="0" readingOrder="0"/>
    </dxf>
    <dxf>
      <alignment horizontal="center" readingOrder="0"/>
    </dxf>
    <dxf>
      <alignment horizontal="center" readingOrder="0"/>
    </dxf>
    <dxf>
      <alignment vertical="center" readingOrder="0"/>
    </dxf>
    <dxf>
      <alignment vertical="center" readingOrder="0"/>
    </dxf>
    <dxf>
      <font>
        <b val="0"/>
      </font>
    </dxf>
    <dxf>
      <font>
        <b val="0"/>
      </font>
    </dxf>
    <dxf>
      <font>
        <b val="0"/>
      </font>
    </dxf>
    <dxf>
      <fill>
        <patternFill>
          <bgColor theme="0"/>
        </patternFill>
      </fill>
    </dxf>
    <dxf>
      <fill>
        <patternFill>
          <bgColor theme="0"/>
        </patternFill>
      </fill>
    </dxf>
    <dxf>
      <fill>
        <patternFill>
          <bgColor theme="0"/>
        </patternFill>
      </fill>
    </dxf>
    <dxf>
      <font>
        <sz val="11"/>
      </font>
    </dxf>
    <dxf>
      <font>
        <sz val="11"/>
      </font>
    </dxf>
    <dxf>
      <font>
        <sz val="11"/>
      </font>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0" indent="0" justifyLastLine="0" shrinkToFit="0" readingOrder="0"/>
    </dxf>
    <dxf>
      <border>
        <bottom style="medium">
          <color indexed="64"/>
        </bottom>
      </border>
    </dxf>
    <dxf>
      <border>
        <bottom style="medium">
          <color indexed="64"/>
        </bottom>
      </border>
    </dxf>
    <dxf>
      <border>
        <right style="medium">
          <color indexed="64"/>
        </right>
      </border>
    </dxf>
    <dxf>
      <border>
        <right style="medium">
          <color indexed="64"/>
        </right>
      </border>
    </dxf>
    <dxf>
      <border>
        <right style="medium">
          <color indexed="64"/>
        </right>
      </border>
    </dxf>
    <dxf>
      <border>
        <right style="medium">
          <color indexed="64"/>
        </right>
      </border>
    </dxf>
    <dxf>
      <border>
        <left style="medium">
          <color indexed="64"/>
        </left>
        <top style="medium">
          <color indexed="64"/>
        </top>
        <bottom style="medium">
          <color indexed="64"/>
        </bottom>
      </border>
    </dxf>
    <dxf>
      <border>
        <left style="medium">
          <color indexed="64"/>
        </left>
        <top style="medium">
          <color indexed="64"/>
        </top>
        <bottom style="medium">
          <color indexed="64"/>
        </bottom>
      </border>
    </dxf>
    <dxf>
      <border>
        <left style="medium">
          <color indexed="64"/>
        </left>
        <top style="medium">
          <color indexed="64"/>
        </top>
        <bottom style="medium">
          <color indexed="64"/>
        </bottom>
      </border>
    </dxf>
    <dxf>
      <border>
        <left style="medium">
          <color indexed="64"/>
        </left>
        <top style="medium">
          <color indexed="64"/>
        </top>
        <bottom style="medium">
          <color indexed="64"/>
        </bottom>
      </border>
    </dxf>
    <dxf>
      <border>
        <left style="medium">
          <color indexed="64"/>
        </left>
        <top style="medium">
          <color indexed="64"/>
        </top>
        <bottom style="medium">
          <color indexed="64"/>
        </bottom>
      </border>
    </dxf>
    <dxf>
      <font>
        <b/>
        <sz val="14"/>
      </font>
      <fill>
        <patternFill>
          <fgColor theme="4" tint="0.79998168889431442"/>
          <bgColor theme="4" tint="0.79998168889431442"/>
        </patternFill>
      </fill>
      <alignment horizontal="center" vertical="top" readingOrder="0"/>
    </dxf>
    <dxf>
      <font>
        <b/>
        <sz val="14"/>
      </font>
      <fill>
        <patternFill>
          <fgColor theme="4" tint="0.79998168889431442"/>
          <bgColor theme="4" tint="0.79998168889431442"/>
        </patternFill>
      </fill>
      <alignment horizontal="center" vertical="top" readingOrder="0"/>
    </dxf>
    <dxf>
      <font>
        <b/>
        <sz val="14"/>
      </font>
      <fill>
        <patternFill>
          <fgColor theme="4" tint="0.79998168889431442"/>
          <bgColor theme="4" tint="0.79998168889431442"/>
        </patternFill>
      </fill>
      <alignment horizontal="center" vertical="top" readingOrder="0"/>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alignment wrapText="1" readingOrder="0"/>
    </dxf>
    <dxf>
      <alignment horizontal="center" readingOrder="0"/>
    </dxf>
    <dxf>
      <alignment horizontal="center" readingOrder="0"/>
    </dxf>
    <dxf>
      <alignment horizontal="center" readingOrder="0"/>
    </dxf>
    <dxf>
      <numFmt numFmtId="2" formatCode="0.00"/>
    </dxf>
    <dxf>
      <numFmt numFmtId="2" formatCode="0.00"/>
    </dxf>
    <dxf>
      <fill>
        <patternFill patternType="none">
          <fgColor indexed="64"/>
          <bgColor indexed="65"/>
        </patternFill>
      </fill>
      <alignment horizontal="general" vertical="bottom" textRotation="0" wrapText="0" indent="0" justifyLastLine="0" shrinkToFit="0" readingOrder="0"/>
    </dxf>
    <dxf>
      <alignment horizontal="center" readingOrder="0"/>
    </dxf>
    <dxf>
      <alignment horizontal="center" readingOrder="0"/>
    </dxf>
    <dxf>
      <alignment vertical="center" readingOrder="0"/>
    </dxf>
    <dxf>
      <alignment vertical="center" readingOrder="0"/>
    </dxf>
    <dxf>
      <font>
        <b val="0"/>
      </font>
    </dxf>
    <dxf>
      <font>
        <b val="0"/>
      </font>
    </dxf>
    <dxf>
      <font>
        <b val="0"/>
      </font>
    </dxf>
    <dxf>
      <fill>
        <patternFill>
          <bgColor theme="0"/>
        </patternFill>
      </fill>
    </dxf>
    <dxf>
      <fill>
        <patternFill>
          <bgColor theme="0"/>
        </patternFill>
      </fill>
    </dxf>
    <dxf>
      <fill>
        <patternFill>
          <bgColor theme="0"/>
        </patternFill>
      </fill>
    </dxf>
    <dxf>
      <font>
        <sz val="11"/>
      </font>
    </dxf>
    <dxf>
      <font>
        <sz val="11"/>
      </font>
    </dxf>
    <dxf>
      <font>
        <sz val="11"/>
      </font>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sz val="14"/>
      </font>
      <fill>
        <patternFill>
          <fgColor theme="4" tint="0.79998168889431442"/>
          <bgColor theme="4" tint="0.79998168889431442"/>
        </patternFill>
      </fill>
      <alignment horizontal="center" vertical="top" readingOrder="0"/>
    </dxf>
    <dxf>
      <font>
        <b/>
        <sz val="14"/>
      </font>
      <fill>
        <patternFill>
          <fgColor theme="4" tint="0.79998168889431442"/>
          <bgColor theme="4" tint="0.79998168889431442"/>
        </patternFill>
      </fill>
      <alignment horizontal="center" vertical="top" readingOrder="0"/>
    </dxf>
    <dxf>
      <font>
        <b/>
        <sz val="14"/>
      </font>
      <fill>
        <patternFill>
          <fgColor theme="4" tint="0.79998168889431442"/>
          <bgColor theme="4" tint="0.79998168889431442"/>
        </patternFill>
      </fill>
      <alignment horizontal="center" vertical="top" readingOrder="0"/>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border>
        <right style="medium">
          <color indexed="64"/>
        </right>
      </border>
    </dxf>
    <dxf>
      <border>
        <right style="medium">
          <color indexed="64"/>
        </right>
      </border>
    </dxf>
    <dxf>
      <border>
        <bottom style="medium">
          <color indexed="64"/>
        </bottom>
      </border>
    </dxf>
    <dxf>
      <border>
        <right style="medium">
          <color indexed="64"/>
        </right>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readingOrder="0"/>
    </dxf>
    <dxf>
      <alignment wrapText="1" readingOrder="0"/>
    </dxf>
    <dxf>
      <alignment wrapText="1" readingOrder="0"/>
    </dxf>
    <dxf>
      <alignment horizontal="center" readingOrder="0"/>
    </dxf>
    <dxf>
      <numFmt numFmtId="2" formatCode="0.00"/>
    </dxf>
    <dxf>
      <numFmt numFmtId="2" formatCode="0.00"/>
    </dxf>
    <dxf>
      <fill>
        <patternFill patternType="solid">
          <bgColor theme="4" tint="0.79998168889431442"/>
        </patternFill>
      </fill>
    </dxf>
    <dxf>
      <fill>
        <patternFill patternType="none">
          <bgColor auto="1"/>
        </patternFill>
      </fill>
    </dxf>
    <dxf>
      <alignment horizontal="center" readingOrder="0"/>
    </dxf>
    <dxf>
      <fill>
        <patternFill patternType="none">
          <fgColor indexed="64"/>
          <bgColor indexed="65"/>
        </patternFill>
      </fill>
      <alignment horizontal="general" vertical="bottom" textRotation="0" wrapText="0" indent="0" justifyLastLine="0" shrinkToFit="0" readingOrder="0"/>
    </dxf>
    <dxf>
      <alignment horizontal="center" readingOrder="0"/>
    </dxf>
    <dxf>
      <alignment horizontal="center" readingOrder="0"/>
    </dxf>
    <dxf>
      <alignment vertical="center" readingOrder="0"/>
    </dxf>
    <dxf>
      <alignment vertical="center" readingOrder="0"/>
    </dxf>
    <dxf>
      <font>
        <b val="0"/>
      </font>
    </dxf>
    <dxf>
      <font>
        <b val="0"/>
      </font>
    </dxf>
    <dxf>
      <font>
        <b val="0"/>
      </font>
    </dxf>
    <dxf>
      <fill>
        <patternFill>
          <bgColor theme="0"/>
        </patternFill>
      </fill>
    </dxf>
    <dxf>
      <fill>
        <patternFill>
          <bgColor theme="0"/>
        </patternFill>
      </fill>
    </dxf>
    <dxf>
      <fill>
        <patternFill>
          <bgColor theme="0"/>
        </patternFill>
      </fill>
    </dxf>
    <dxf>
      <font>
        <sz val="11"/>
      </font>
    </dxf>
    <dxf>
      <font>
        <sz val="11"/>
      </font>
    </dxf>
    <dxf>
      <font>
        <sz val="11"/>
      </font>
    </dxf>
    <dxf>
      <border>
        <left style="medium">
          <color indexed="64"/>
        </left>
      </border>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sz val="14"/>
      </font>
      <fill>
        <patternFill>
          <fgColor theme="4" tint="0.79998168889431442"/>
          <bgColor theme="4" tint="0.79998168889431442"/>
        </patternFill>
      </fill>
      <alignment horizontal="center" vertical="top" readingOrder="0"/>
    </dxf>
    <dxf>
      <font>
        <b/>
        <sz val="14"/>
      </font>
      <fill>
        <patternFill>
          <fgColor theme="4" tint="0.79998168889431442"/>
          <bgColor theme="4" tint="0.79998168889431442"/>
        </patternFill>
      </fill>
      <alignment horizontal="center" vertical="top" readingOrder="0"/>
    </dxf>
    <dxf>
      <font>
        <b/>
        <sz val="14"/>
      </font>
      <fill>
        <patternFill>
          <fgColor theme="4" tint="0.79998168889431442"/>
          <bgColor theme="4" tint="0.79998168889431442"/>
        </patternFill>
      </fill>
      <alignment horizontal="center" vertical="top" readingOrder="0"/>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border>
        <bottom style="medium">
          <color indexed="64"/>
        </bottom>
      </border>
    </dxf>
    <dxf>
      <border>
        <bottom style="medium">
          <color indexed="64"/>
        </bottom>
      </border>
    </dxf>
    <dxf>
      <border>
        <right style="medium">
          <color indexed="64"/>
        </right>
        <top style="medium">
          <color indexed="64"/>
        </top>
        <bottom style="medium">
          <color indexed="64"/>
        </bottom>
      </border>
    </dxf>
    <dxf>
      <border>
        <right style="medium">
          <color indexed="64"/>
        </right>
        <top style="medium">
          <color indexed="64"/>
        </top>
        <bottom style="medium">
          <color indexed="64"/>
        </bottom>
      </border>
    </dxf>
    <dxf>
      <border>
        <left style="medium">
          <color indexed="64"/>
        </left>
        <bottom style="medium">
          <color indexed="64"/>
        </bottom>
      </border>
    </dxf>
    <dxf>
      <border>
        <left style="medium">
          <color indexed="64"/>
        </left>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readingOrder="0"/>
    </dxf>
    <dxf>
      <alignment wrapText="1" readingOrder="0"/>
    </dxf>
    <dxf>
      <alignment wrapText="1" readingOrder="0"/>
    </dxf>
    <dxf>
      <alignment horizontal="center" readingOrder="0"/>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10.xml"/><Relationship Id="rId18" Type="http://schemas.microsoft.com/office/2007/relationships/slicerCache" Target="slicerCaches/slicerCache4.xml"/><Relationship Id="rId26" Type="http://schemas.openxmlformats.org/officeDocument/2006/relationships/customXml" Target="../customXml/item1.xml"/><Relationship Id="rId39" Type="http://schemas.openxmlformats.org/officeDocument/2006/relationships/customXml" Target="../customXml/item14.xml"/><Relationship Id="rId21" Type="http://schemas.openxmlformats.org/officeDocument/2006/relationships/styles" Target="styles.xml"/><Relationship Id="rId34" Type="http://schemas.openxmlformats.org/officeDocument/2006/relationships/customXml" Target="../customXml/item9.xml"/><Relationship Id="rId42" Type="http://schemas.openxmlformats.org/officeDocument/2006/relationships/customXml" Target="../customXml/item17.xml"/><Relationship Id="rId47" Type="http://schemas.openxmlformats.org/officeDocument/2006/relationships/customXml" Target="../customXml/item22.xml"/><Relationship Id="rId7" Type="http://schemas.openxmlformats.org/officeDocument/2006/relationships/pivotCacheDefinition" Target="pivotCache/pivotCacheDefinition4.xml"/><Relationship Id="rId2" Type="http://schemas.openxmlformats.org/officeDocument/2006/relationships/worksheet" Target="worksheets/sheet2.xml"/><Relationship Id="rId16" Type="http://schemas.microsoft.com/office/2007/relationships/slicerCache" Target="slicerCaches/slicerCache2.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pivotCacheDefinition" Target="pivotCache/pivotCacheDefinition3.xml"/><Relationship Id="rId11" Type="http://schemas.openxmlformats.org/officeDocument/2006/relationships/pivotCacheDefinition" Target="pivotCache/pivotCacheDefinition8.xml"/><Relationship Id="rId24" Type="http://schemas.openxmlformats.org/officeDocument/2006/relationships/powerPivotData" Target="model/item.data"/><Relationship Id="rId32" Type="http://schemas.openxmlformats.org/officeDocument/2006/relationships/customXml" Target="../customXml/item7.xml"/><Relationship Id="rId37" Type="http://schemas.openxmlformats.org/officeDocument/2006/relationships/customXml" Target="../customXml/item12.xml"/><Relationship Id="rId40" Type="http://schemas.openxmlformats.org/officeDocument/2006/relationships/customXml" Target="../customXml/item15.xml"/><Relationship Id="rId45" Type="http://schemas.openxmlformats.org/officeDocument/2006/relationships/customXml" Target="../customXml/item20.xml"/><Relationship Id="rId5" Type="http://schemas.openxmlformats.org/officeDocument/2006/relationships/pivotCacheDefinition" Target="pivotCache/pivotCacheDefinition2.xml"/><Relationship Id="rId15" Type="http://schemas.microsoft.com/office/2007/relationships/slicerCache" Target="slicerCaches/slicerCache1.xml"/><Relationship Id="rId23" Type="http://schemas.openxmlformats.org/officeDocument/2006/relationships/sheetMetadata" Target="metadata.xml"/><Relationship Id="rId28" Type="http://schemas.openxmlformats.org/officeDocument/2006/relationships/customXml" Target="../customXml/item3.xml"/><Relationship Id="rId36" Type="http://schemas.openxmlformats.org/officeDocument/2006/relationships/customXml" Target="../customXml/item11.xml"/><Relationship Id="rId10" Type="http://schemas.openxmlformats.org/officeDocument/2006/relationships/pivotCacheDefinition" Target="pivotCache/pivotCacheDefinition7.xml"/><Relationship Id="rId19" Type="http://schemas.openxmlformats.org/officeDocument/2006/relationships/theme" Target="theme/theme1.xml"/><Relationship Id="rId31" Type="http://schemas.openxmlformats.org/officeDocument/2006/relationships/customXml" Target="../customXml/item6.xml"/><Relationship Id="rId44" Type="http://schemas.openxmlformats.org/officeDocument/2006/relationships/customXml" Target="../customXml/item19.xml"/><Relationship Id="rId4" Type="http://schemas.openxmlformats.org/officeDocument/2006/relationships/pivotCacheDefinition" Target="pivotCache/pivotCacheDefinition1.xml"/><Relationship Id="rId9" Type="http://schemas.openxmlformats.org/officeDocument/2006/relationships/pivotCacheDefinition" Target="pivotCache/pivotCacheDefinition6.xml"/><Relationship Id="rId14" Type="http://schemas.openxmlformats.org/officeDocument/2006/relationships/pivotCacheDefinition" Target="pivotCache/pivotCacheDefinition11.xml"/><Relationship Id="rId22" Type="http://schemas.openxmlformats.org/officeDocument/2006/relationships/sharedStrings" Target="sharedStrings.xml"/><Relationship Id="rId27" Type="http://schemas.openxmlformats.org/officeDocument/2006/relationships/customXml" Target="../customXml/item2.xml"/><Relationship Id="rId30" Type="http://schemas.openxmlformats.org/officeDocument/2006/relationships/customXml" Target="../customXml/item5.xml"/><Relationship Id="rId35" Type="http://schemas.openxmlformats.org/officeDocument/2006/relationships/customXml" Target="../customXml/item10.xml"/><Relationship Id="rId43" Type="http://schemas.openxmlformats.org/officeDocument/2006/relationships/customXml" Target="../customXml/item18.xml"/><Relationship Id="rId48" Type="http://schemas.openxmlformats.org/officeDocument/2006/relationships/customXml" Target="../customXml/item23.xml"/><Relationship Id="rId8" Type="http://schemas.openxmlformats.org/officeDocument/2006/relationships/pivotCacheDefinition" Target="pivotCache/pivotCacheDefinition5.xml"/><Relationship Id="rId3" Type="http://schemas.openxmlformats.org/officeDocument/2006/relationships/worksheet" Target="worksheets/sheet3.xml"/><Relationship Id="rId12" Type="http://schemas.openxmlformats.org/officeDocument/2006/relationships/pivotCacheDefinition" Target="pivotCache/pivotCacheDefinition9.xml"/><Relationship Id="rId17" Type="http://schemas.microsoft.com/office/2007/relationships/slicerCache" Target="slicerCaches/slicerCache3.xml"/><Relationship Id="rId25" Type="http://schemas.openxmlformats.org/officeDocument/2006/relationships/calcChain" Target="calcChain.xml"/><Relationship Id="rId33" Type="http://schemas.openxmlformats.org/officeDocument/2006/relationships/customXml" Target="../customXml/item8.xml"/><Relationship Id="rId38" Type="http://schemas.openxmlformats.org/officeDocument/2006/relationships/customXml" Target="../customXml/item13.xml"/><Relationship Id="rId46" Type="http://schemas.openxmlformats.org/officeDocument/2006/relationships/customXml" Target="../customXml/item21.xml"/><Relationship Id="rId20" Type="http://schemas.openxmlformats.org/officeDocument/2006/relationships/connections" Target="connections.xml"/><Relationship Id="rId41" Type="http://schemas.openxmlformats.org/officeDocument/2006/relationships/customXml" Target="../customXml/item1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County!$K$6</c:f>
          <c:strCache>
            <c:ptCount val="1"/>
            <c:pt idx="0">
              <c:v>Age-Adjusted Hospitalization Rates of (Liver and) Cirrhosis Rate per 100k population</c:v>
            </c:pt>
          </c:strCache>
        </c:strRef>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County!$L$6:$L$7</c:f>
              <c:strCache>
                <c:ptCount val="2"/>
                <c:pt idx="0">
                  <c:v>Age-Adjusted Hospitalization Rates of (Liver and) Cirrhosis Rate per 100k population</c:v>
                </c:pt>
                <c:pt idx="1">
                  <c:v>Rate per 100k population</c:v>
                </c:pt>
              </c:strCache>
            </c:strRef>
          </c:tx>
          <c:spPr>
            <a:solidFill>
              <a:schemeClr val="accent1"/>
            </a:solidFill>
            <a:ln>
              <a:noFill/>
            </a:ln>
            <a:effectLst/>
          </c:spPr>
          <c:invertIfNegative val="0"/>
          <c:errBars>
            <c:errBarType val="both"/>
            <c:errValType val="cust"/>
            <c:noEndCap val="0"/>
            <c:plus>
              <c:numRef>
                <c:f>County!$F$8:$F$10</c:f>
                <c:numCache>
                  <c:formatCode>General</c:formatCode>
                  <c:ptCount val="3"/>
                  <c:pt idx="0">
                    <c:v>11.309330164017627</c:v>
                  </c:pt>
                  <c:pt idx="1">
                    <c:v>11.794810570370242</c:v>
                  </c:pt>
                  <c:pt idx="2">
                    <c:v>11.482656206929898</c:v>
                  </c:pt>
                </c:numCache>
              </c:numRef>
            </c:plus>
            <c:minus>
              <c:numRef>
                <c:f>County!$F$8:$F$10</c:f>
                <c:numCache>
                  <c:formatCode>General</c:formatCode>
                  <c:ptCount val="3"/>
                  <c:pt idx="0">
                    <c:v>11.309330164017627</c:v>
                  </c:pt>
                  <c:pt idx="1">
                    <c:v>11.794810570370242</c:v>
                  </c:pt>
                  <c:pt idx="2">
                    <c:v>11.482656206929898</c:v>
                  </c:pt>
                </c:numCache>
              </c:numRef>
            </c:minus>
            <c:spPr>
              <a:noFill/>
              <a:ln w="9525" cap="flat" cmpd="sng" algn="ctr">
                <a:solidFill>
                  <a:schemeClr val="tx1">
                    <a:lumMod val="65000"/>
                    <a:lumOff val="35000"/>
                  </a:schemeClr>
                </a:solidFill>
                <a:round/>
              </a:ln>
              <a:effectLst/>
            </c:spPr>
          </c:errBars>
          <c:cat>
            <c:strRef>
              <c:f>County!$K$8:$K$10</c:f>
              <c:strCache>
                <c:ptCount val="3"/>
                <c:pt idx="0">
                  <c:v>NASSAU COUNTY</c:v>
                </c:pt>
                <c:pt idx="1">
                  <c:v>NYS</c:v>
                </c:pt>
                <c:pt idx="2">
                  <c:v>NYSxNYC</c:v>
                </c:pt>
              </c:strCache>
            </c:strRef>
          </c:cat>
          <c:val>
            <c:numRef>
              <c:f>County!$L$8:$L$10</c:f>
              <c:numCache>
                <c:formatCode>General</c:formatCode>
                <c:ptCount val="3"/>
                <c:pt idx="0">
                  <c:v>99.88099913480761</c:v>
                </c:pt>
                <c:pt idx="1">
                  <c:v>108.64032412868406</c:v>
                </c:pt>
                <c:pt idx="2">
                  <c:v>102.96599872439532</c:v>
                </c:pt>
              </c:numCache>
            </c:numRef>
          </c:val>
        </c:ser>
        <c:dLbls>
          <c:showLegendKey val="0"/>
          <c:showVal val="0"/>
          <c:showCatName val="0"/>
          <c:showSerName val="0"/>
          <c:showPercent val="0"/>
          <c:showBubbleSize val="0"/>
        </c:dLbls>
        <c:gapWidth val="219"/>
        <c:overlap val="-27"/>
        <c:axId val="-1729953632"/>
        <c:axId val="-1729932416"/>
      </c:barChart>
      <c:catAx>
        <c:axId val="-1729953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9932416"/>
        <c:crosses val="autoZero"/>
        <c:auto val="1"/>
        <c:lblAlgn val="ctr"/>
        <c:lblOffset val="100"/>
        <c:noMultiLvlLbl val="0"/>
      </c:catAx>
      <c:valAx>
        <c:axId val="-17299324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Rate</a:t>
                </a:r>
                <a:r>
                  <a:rPr lang="en-US" baseline="0"/>
                  <a:t> per 100,000 population</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99536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County!$K$30</c:f>
          <c:strCache>
            <c:ptCount val="1"/>
            <c:pt idx="0">
              <c:v>Age-Adjusted Hospitalization Rates of (Liver and) Cirrhosis Ages &lt; 18</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700874167588556"/>
          <c:y val="0.25686900958466452"/>
          <c:w val="0.83268822802108411"/>
          <c:h val="0.64430982868355524"/>
        </c:manualLayout>
      </c:layout>
      <c:barChart>
        <c:barDir val="col"/>
        <c:grouping val="clustered"/>
        <c:varyColors val="0"/>
        <c:ser>
          <c:idx val="0"/>
          <c:order val="0"/>
          <c:tx>
            <c:strRef>
              <c:f>County!$L$30:$L$31</c:f>
              <c:strCache>
                <c:ptCount val="2"/>
                <c:pt idx="0">
                  <c:v>Age-Adjusted Hospitalization Rates of (Liver and) Cirrhosis Ages &lt; 18</c:v>
                </c:pt>
                <c:pt idx="1">
                  <c:v>Ages &lt; 18</c:v>
                </c:pt>
              </c:strCache>
            </c:strRef>
          </c:tx>
          <c:spPr>
            <a:solidFill>
              <a:schemeClr val="accent1"/>
            </a:solidFill>
            <a:ln>
              <a:noFill/>
            </a:ln>
            <a:effectLst/>
          </c:spPr>
          <c:invertIfNegative val="0"/>
          <c:errBars>
            <c:errBarType val="both"/>
            <c:errValType val="cust"/>
            <c:noEndCap val="0"/>
            <c:plus>
              <c:numRef>
                <c:f>County!$F$8:$F$10</c:f>
                <c:numCache>
                  <c:formatCode>General</c:formatCode>
                  <c:ptCount val="3"/>
                  <c:pt idx="0">
                    <c:v>11.309330164017627</c:v>
                  </c:pt>
                  <c:pt idx="1">
                    <c:v>11.794810570370242</c:v>
                  </c:pt>
                  <c:pt idx="2">
                    <c:v>11.482656206929898</c:v>
                  </c:pt>
                </c:numCache>
              </c:numRef>
            </c:plus>
            <c:minus>
              <c:numRef>
                <c:f>County!$F$8:$F$10</c:f>
                <c:numCache>
                  <c:formatCode>General</c:formatCode>
                  <c:ptCount val="3"/>
                  <c:pt idx="0">
                    <c:v>11.309330164017627</c:v>
                  </c:pt>
                  <c:pt idx="1">
                    <c:v>11.794810570370242</c:v>
                  </c:pt>
                  <c:pt idx="2">
                    <c:v>11.482656206929898</c:v>
                  </c:pt>
                </c:numCache>
              </c:numRef>
            </c:minus>
            <c:spPr>
              <a:noFill/>
              <a:ln w="9525" cap="flat" cmpd="sng" algn="ctr">
                <a:solidFill>
                  <a:schemeClr val="tx1">
                    <a:lumMod val="65000"/>
                    <a:lumOff val="35000"/>
                  </a:schemeClr>
                </a:solidFill>
                <a:round/>
              </a:ln>
              <a:effectLst/>
            </c:spPr>
          </c:errBars>
          <c:cat>
            <c:strRef>
              <c:f>County!$K$32:$K$34</c:f>
              <c:strCache>
                <c:ptCount val="3"/>
                <c:pt idx="0">
                  <c:v>NASSAU COUNTY</c:v>
                </c:pt>
                <c:pt idx="1">
                  <c:v>NYS</c:v>
                </c:pt>
                <c:pt idx="2">
                  <c:v>NYSxNYC</c:v>
                </c:pt>
              </c:strCache>
            </c:strRef>
          </c:cat>
          <c:val>
            <c:numRef>
              <c:f>County!$L$32:$L$34</c:f>
              <c:numCache>
                <c:formatCode>General</c:formatCode>
                <c:ptCount val="3"/>
                <c:pt idx="0">
                  <c:v>7.7506738088101983</c:v>
                </c:pt>
                <c:pt idx="1">
                  <c:v>8.4303893843548909</c:v>
                </c:pt>
                <c:pt idx="2">
                  <c:v>7.9900669439042487</c:v>
                </c:pt>
              </c:numCache>
            </c:numRef>
          </c:val>
        </c:ser>
        <c:dLbls>
          <c:showLegendKey val="0"/>
          <c:showVal val="0"/>
          <c:showCatName val="0"/>
          <c:showSerName val="0"/>
          <c:showPercent val="0"/>
          <c:showBubbleSize val="0"/>
        </c:dLbls>
        <c:gapWidth val="219"/>
        <c:overlap val="-27"/>
        <c:axId val="-1729955264"/>
        <c:axId val="-1729925888"/>
      </c:barChart>
      <c:catAx>
        <c:axId val="-1729955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9925888"/>
        <c:crosses val="autoZero"/>
        <c:auto val="1"/>
        <c:lblAlgn val="ctr"/>
        <c:lblOffset val="100"/>
        <c:noMultiLvlLbl val="0"/>
      </c:catAx>
      <c:valAx>
        <c:axId val="-17299258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Rate</a:t>
                </a:r>
                <a:r>
                  <a:rPr lang="en-US" baseline="0"/>
                  <a:t> per 100,000 population</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99552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County!$K$55</c:f>
          <c:strCache>
            <c:ptCount val="1"/>
            <c:pt idx="0">
              <c:v>Age-Adjusted Hospitalization Rates of (Liver and) Cirrhosis Ages 18 To 64</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700874167588556"/>
          <c:y val="0.25686900958466452"/>
          <c:w val="0.83268822802108411"/>
          <c:h val="0.64430982868355524"/>
        </c:manualLayout>
      </c:layout>
      <c:barChart>
        <c:barDir val="col"/>
        <c:grouping val="clustered"/>
        <c:varyColors val="0"/>
        <c:ser>
          <c:idx val="0"/>
          <c:order val="0"/>
          <c:tx>
            <c:strRef>
              <c:f>County!$L$55:$L$56</c:f>
              <c:strCache>
                <c:ptCount val="2"/>
                <c:pt idx="0">
                  <c:v>Age-Adjusted Hospitalization Rates of (Liver and) Cirrhosis Ages 18 To 64</c:v>
                </c:pt>
                <c:pt idx="1">
                  <c:v>Ages 18 To 64</c:v>
                </c:pt>
              </c:strCache>
            </c:strRef>
          </c:tx>
          <c:spPr>
            <a:solidFill>
              <a:schemeClr val="accent1"/>
            </a:solidFill>
            <a:ln>
              <a:noFill/>
            </a:ln>
            <a:effectLst/>
          </c:spPr>
          <c:invertIfNegative val="0"/>
          <c:errBars>
            <c:errBarType val="both"/>
            <c:errValType val="cust"/>
            <c:noEndCap val="0"/>
            <c:plus>
              <c:numRef>
                <c:f>County!$F$8:$F$10</c:f>
                <c:numCache>
                  <c:formatCode>General</c:formatCode>
                  <c:ptCount val="3"/>
                  <c:pt idx="0">
                    <c:v>11.309330164017627</c:v>
                  </c:pt>
                  <c:pt idx="1">
                    <c:v>11.794810570370242</c:v>
                  </c:pt>
                  <c:pt idx="2">
                    <c:v>11.482656206929898</c:v>
                  </c:pt>
                </c:numCache>
              </c:numRef>
            </c:plus>
            <c:minus>
              <c:numRef>
                <c:f>County!$F$8:$F$10</c:f>
                <c:numCache>
                  <c:formatCode>General</c:formatCode>
                  <c:ptCount val="3"/>
                  <c:pt idx="0">
                    <c:v>11.309330164017627</c:v>
                  </c:pt>
                  <c:pt idx="1">
                    <c:v>11.794810570370242</c:v>
                  </c:pt>
                  <c:pt idx="2">
                    <c:v>11.482656206929898</c:v>
                  </c:pt>
                </c:numCache>
              </c:numRef>
            </c:minus>
            <c:spPr>
              <a:noFill/>
              <a:ln w="9525" cap="flat" cmpd="sng" algn="ctr">
                <a:solidFill>
                  <a:schemeClr val="tx1">
                    <a:lumMod val="65000"/>
                    <a:lumOff val="35000"/>
                  </a:schemeClr>
                </a:solidFill>
                <a:round/>
              </a:ln>
              <a:effectLst/>
            </c:spPr>
          </c:errBars>
          <c:cat>
            <c:strRef>
              <c:f>County!$K$57:$K$59</c:f>
              <c:strCache>
                <c:ptCount val="3"/>
                <c:pt idx="0">
                  <c:v>NASSAU COUNTY</c:v>
                </c:pt>
                <c:pt idx="1">
                  <c:v>NYS</c:v>
                </c:pt>
                <c:pt idx="2">
                  <c:v>NYSxNYC</c:v>
                </c:pt>
              </c:strCache>
            </c:strRef>
          </c:cat>
          <c:val>
            <c:numRef>
              <c:f>County!$L$57:$L$59</c:f>
              <c:numCache>
                <c:formatCode>General</c:formatCode>
                <c:ptCount val="3"/>
                <c:pt idx="0">
                  <c:v>20.84996786327007</c:v>
                </c:pt>
                <c:pt idx="1">
                  <c:v>22.678460231270595</c:v>
                </c:pt>
                <c:pt idx="2">
                  <c:v>21.493955637303959</c:v>
                </c:pt>
              </c:numCache>
            </c:numRef>
          </c:val>
        </c:ser>
        <c:dLbls>
          <c:showLegendKey val="0"/>
          <c:showVal val="0"/>
          <c:showCatName val="0"/>
          <c:showSerName val="0"/>
          <c:showPercent val="0"/>
          <c:showBubbleSize val="0"/>
        </c:dLbls>
        <c:gapWidth val="219"/>
        <c:overlap val="-27"/>
        <c:axId val="-1729931872"/>
        <c:axId val="-1729953088"/>
      </c:barChart>
      <c:catAx>
        <c:axId val="-1729931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9953088"/>
        <c:crosses val="autoZero"/>
        <c:auto val="1"/>
        <c:lblAlgn val="ctr"/>
        <c:lblOffset val="100"/>
        <c:noMultiLvlLbl val="0"/>
      </c:catAx>
      <c:valAx>
        <c:axId val="-17299530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Rate</a:t>
                </a:r>
                <a:r>
                  <a:rPr lang="en-US" baseline="0"/>
                  <a:t> per 100,000 population</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99318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County!$K$80</c:f>
          <c:strCache>
            <c:ptCount val="1"/>
            <c:pt idx="0">
              <c:v>Age-Adjusted Hospitalization Rates of (Liver and) Cirrhosis Ages &gt;= 65</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700874167588556"/>
          <c:y val="0.25686900958466452"/>
          <c:w val="0.83268822802108411"/>
          <c:h val="0.64430982868355524"/>
        </c:manualLayout>
      </c:layout>
      <c:barChart>
        <c:barDir val="col"/>
        <c:grouping val="clustered"/>
        <c:varyColors val="0"/>
        <c:ser>
          <c:idx val="0"/>
          <c:order val="0"/>
          <c:tx>
            <c:strRef>
              <c:f>County!$L$80:$L$81</c:f>
              <c:strCache>
                <c:ptCount val="2"/>
                <c:pt idx="0">
                  <c:v>Age-Adjusted Hospitalization Rates of (Liver and) Cirrhosis Ages &gt;= 65</c:v>
                </c:pt>
                <c:pt idx="1">
                  <c:v>Ages &gt;= 65</c:v>
                </c:pt>
              </c:strCache>
            </c:strRef>
          </c:tx>
          <c:spPr>
            <a:solidFill>
              <a:schemeClr val="accent1"/>
            </a:solidFill>
            <a:ln>
              <a:noFill/>
            </a:ln>
            <a:effectLst/>
          </c:spPr>
          <c:invertIfNegative val="0"/>
          <c:errBars>
            <c:errBarType val="both"/>
            <c:errValType val="cust"/>
            <c:noEndCap val="0"/>
            <c:plus>
              <c:numRef>
                <c:f>County!$F$8:$F$10</c:f>
                <c:numCache>
                  <c:formatCode>General</c:formatCode>
                  <c:ptCount val="3"/>
                  <c:pt idx="0">
                    <c:v>11.309330164017627</c:v>
                  </c:pt>
                  <c:pt idx="1">
                    <c:v>11.794810570370242</c:v>
                  </c:pt>
                  <c:pt idx="2">
                    <c:v>11.482656206929898</c:v>
                  </c:pt>
                </c:numCache>
              </c:numRef>
            </c:plus>
            <c:minus>
              <c:numRef>
                <c:f>County!$F$8:$F$10</c:f>
                <c:numCache>
                  <c:formatCode>General</c:formatCode>
                  <c:ptCount val="3"/>
                  <c:pt idx="0">
                    <c:v>11.309330164017627</c:v>
                  </c:pt>
                  <c:pt idx="1">
                    <c:v>11.794810570370242</c:v>
                  </c:pt>
                  <c:pt idx="2">
                    <c:v>11.482656206929898</c:v>
                  </c:pt>
                </c:numCache>
              </c:numRef>
            </c:minus>
            <c:spPr>
              <a:noFill/>
              <a:ln w="9525" cap="flat" cmpd="sng" algn="ctr">
                <a:solidFill>
                  <a:schemeClr val="tx1">
                    <a:lumMod val="65000"/>
                    <a:lumOff val="35000"/>
                  </a:schemeClr>
                </a:solidFill>
                <a:round/>
              </a:ln>
              <a:effectLst/>
            </c:spPr>
          </c:errBars>
          <c:cat>
            <c:strRef>
              <c:f>County!$K$82:$K$84</c:f>
              <c:strCache>
                <c:ptCount val="3"/>
                <c:pt idx="0">
                  <c:v>NASSAU COUNTY</c:v>
                </c:pt>
                <c:pt idx="1">
                  <c:v>NYS</c:v>
                </c:pt>
                <c:pt idx="2">
                  <c:v>NYSxNYC</c:v>
                </c:pt>
              </c:strCache>
            </c:strRef>
          </c:cat>
          <c:val>
            <c:numRef>
              <c:f>County!$L$82:$L$84</c:f>
              <c:numCache>
                <c:formatCode>General</c:formatCode>
                <c:ptCount val="3"/>
                <c:pt idx="0">
                  <c:v>4.6930246728952651</c:v>
                </c:pt>
                <c:pt idx="1">
                  <c:v>5.1045917243890928</c:v>
                </c:pt>
                <c:pt idx="2">
                  <c:v>4.8379769592682331</c:v>
                </c:pt>
              </c:numCache>
            </c:numRef>
          </c:val>
        </c:ser>
        <c:dLbls>
          <c:showLegendKey val="0"/>
          <c:showVal val="0"/>
          <c:showCatName val="0"/>
          <c:showSerName val="0"/>
          <c:showPercent val="0"/>
          <c:showBubbleSize val="0"/>
        </c:dLbls>
        <c:gapWidth val="219"/>
        <c:overlap val="-27"/>
        <c:axId val="-1729948736"/>
        <c:axId val="-1729944384"/>
      </c:barChart>
      <c:catAx>
        <c:axId val="-1729948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9944384"/>
        <c:crosses val="autoZero"/>
        <c:auto val="1"/>
        <c:lblAlgn val="ctr"/>
        <c:lblOffset val="100"/>
        <c:noMultiLvlLbl val="0"/>
      </c:catAx>
      <c:valAx>
        <c:axId val="-17299443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Rate</a:t>
                </a:r>
                <a:r>
                  <a:rPr lang="en-US" baseline="0"/>
                  <a:t> per 100,000 population</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99487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ZipCode!$J$5</c:f>
          <c:strCache>
            <c:ptCount val="1"/>
            <c:pt idx="0">
              <c:v>Age-Adjusted Hospitalization Rates of (Liver and) Cirrhosis Rate per 100k population</c:v>
            </c:pt>
          </c:strCache>
        </c:strRef>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ZipCode!$K$5:$K$6</c:f>
              <c:strCache>
                <c:ptCount val="2"/>
                <c:pt idx="0">
                  <c:v>Age-Adjusted Hospitalization Rates of (Liver and) Cirrhosis Rate per 100k population</c:v>
                </c:pt>
                <c:pt idx="1">
                  <c:v>Rate per 100k population</c:v>
                </c:pt>
              </c:strCache>
            </c:strRef>
          </c:tx>
          <c:spPr>
            <a:solidFill>
              <a:schemeClr val="accent1"/>
            </a:solidFill>
            <a:ln>
              <a:noFill/>
            </a:ln>
            <a:effectLst/>
          </c:spPr>
          <c:invertIfNegative val="0"/>
          <c:errBars>
            <c:errBarType val="both"/>
            <c:errValType val="cust"/>
            <c:noEndCap val="0"/>
            <c:plus>
              <c:numRef>
                <c:f>County!$F$8:$F$10</c:f>
                <c:numCache>
                  <c:formatCode>General</c:formatCode>
                  <c:ptCount val="3"/>
                  <c:pt idx="0">
                    <c:v>11.309330164017627</c:v>
                  </c:pt>
                  <c:pt idx="1">
                    <c:v>11.794810570370242</c:v>
                  </c:pt>
                  <c:pt idx="2">
                    <c:v>11.482656206929898</c:v>
                  </c:pt>
                </c:numCache>
              </c:numRef>
            </c:plus>
            <c:minus>
              <c:numRef>
                <c:f>County!$F$8:$F$10</c:f>
                <c:numCache>
                  <c:formatCode>General</c:formatCode>
                  <c:ptCount val="3"/>
                  <c:pt idx="0">
                    <c:v>11.309330164017627</c:v>
                  </c:pt>
                  <c:pt idx="1">
                    <c:v>11.794810570370242</c:v>
                  </c:pt>
                  <c:pt idx="2">
                    <c:v>11.482656206929898</c:v>
                  </c:pt>
                </c:numCache>
              </c:numRef>
            </c:minus>
            <c:spPr>
              <a:noFill/>
              <a:ln w="9525" cap="flat" cmpd="sng" algn="ctr">
                <a:solidFill>
                  <a:schemeClr val="tx1">
                    <a:lumMod val="65000"/>
                    <a:lumOff val="35000"/>
                  </a:schemeClr>
                </a:solidFill>
                <a:round/>
              </a:ln>
              <a:effectLst/>
            </c:spPr>
          </c:errBars>
          <c:cat>
            <c:strRef>
              <c:f>ZipCode!$J$7:$J$8</c:f>
              <c:strCache>
                <c:ptCount val="2"/>
                <c:pt idx="0">
                  <c:v>Nassau Rest</c:v>
                </c:pt>
                <c:pt idx="1">
                  <c:v>Selected Communities</c:v>
                </c:pt>
              </c:strCache>
            </c:strRef>
          </c:cat>
          <c:val>
            <c:numRef>
              <c:f>ZipCode!$K$7:$K$8</c:f>
              <c:numCache>
                <c:formatCode>General</c:formatCode>
                <c:ptCount val="2"/>
                <c:pt idx="0">
                  <c:v>11.96154796069856</c:v>
                </c:pt>
                <c:pt idx="1">
                  <c:v>5.9002746353754389</c:v>
                </c:pt>
              </c:numCache>
            </c:numRef>
          </c:val>
        </c:ser>
        <c:dLbls>
          <c:showLegendKey val="0"/>
          <c:showVal val="0"/>
          <c:showCatName val="0"/>
          <c:showSerName val="0"/>
          <c:showPercent val="0"/>
          <c:showBubbleSize val="0"/>
        </c:dLbls>
        <c:gapWidth val="219"/>
        <c:overlap val="-27"/>
        <c:axId val="-1729951456"/>
        <c:axId val="-1729935680"/>
      </c:barChart>
      <c:catAx>
        <c:axId val="-1729951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9935680"/>
        <c:crosses val="autoZero"/>
        <c:auto val="1"/>
        <c:lblAlgn val="ctr"/>
        <c:lblOffset val="100"/>
        <c:noMultiLvlLbl val="0"/>
      </c:catAx>
      <c:valAx>
        <c:axId val="-17299356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Rate</a:t>
                </a:r>
                <a:r>
                  <a:rPr lang="en-US" baseline="0"/>
                  <a:t> per 100,000 population</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99514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ZipCode!$J$28</c:f>
          <c:strCache>
            <c:ptCount val="1"/>
            <c:pt idx="0">
              <c:v>Age-Adjusted Hospitalization Rates of (Liver and) Cirrhosis Ages &lt; 18</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ZipCode!$K$28:$K$29</c:f>
              <c:strCache>
                <c:ptCount val="2"/>
                <c:pt idx="0">
                  <c:v>Age-Adjusted Hospitalization Rates of (Liver and) Cirrhosis Ages &lt; 18</c:v>
                </c:pt>
                <c:pt idx="1">
                  <c:v>Ages &lt; 18</c:v>
                </c:pt>
              </c:strCache>
            </c:strRef>
          </c:tx>
          <c:spPr>
            <a:solidFill>
              <a:schemeClr val="accent1"/>
            </a:solidFill>
            <a:ln>
              <a:noFill/>
            </a:ln>
            <a:effectLst/>
          </c:spPr>
          <c:invertIfNegative val="0"/>
          <c:errBars>
            <c:errBarType val="both"/>
            <c:errValType val="cust"/>
            <c:noEndCap val="0"/>
            <c:plus>
              <c:numRef>
                <c:f>County!$F$8:$F$10</c:f>
                <c:numCache>
                  <c:formatCode>General</c:formatCode>
                  <c:ptCount val="3"/>
                  <c:pt idx="0">
                    <c:v>11.309330164017627</c:v>
                  </c:pt>
                  <c:pt idx="1">
                    <c:v>11.794810570370242</c:v>
                  </c:pt>
                  <c:pt idx="2">
                    <c:v>11.482656206929898</c:v>
                  </c:pt>
                </c:numCache>
              </c:numRef>
            </c:plus>
            <c:minus>
              <c:numRef>
                <c:f>County!$F$8:$F$10</c:f>
                <c:numCache>
                  <c:formatCode>General</c:formatCode>
                  <c:ptCount val="3"/>
                  <c:pt idx="0">
                    <c:v>11.309330164017627</c:v>
                  </c:pt>
                  <c:pt idx="1">
                    <c:v>11.794810570370242</c:v>
                  </c:pt>
                  <c:pt idx="2">
                    <c:v>11.482656206929898</c:v>
                  </c:pt>
                </c:numCache>
              </c:numRef>
            </c:minus>
            <c:spPr>
              <a:noFill/>
              <a:ln w="9525" cap="flat" cmpd="sng" algn="ctr">
                <a:solidFill>
                  <a:schemeClr val="tx1">
                    <a:lumMod val="65000"/>
                    <a:lumOff val="35000"/>
                  </a:schemeClr>
                </a:solidFill>
                <a:round/>
              </a:ln>
              <a:effectLst/>
            </c:spPr>
          </c:errBars>
          <c:cat>
            <c:strRef>
              <c:f>ZipCode!$J$30:$J$31</c:f>
              <c:strCache>
                <c:ptCount val="2"/>
                <c:pt idx="0">
                  <c:v>Nassau Rest</c:v>
                </c:pt>
                <c:pt idx="1">
                  <c:v>Selected Communities</c:v>
                </c:pt>
              </c:strCache>
            </c:strRef>
          </c:cat>
          <c:val>
            <c:numRef>
              <c:f>ZipCode!$K$30:$K$31</c:f>
              <c:numCache>
                <c:formatCode>General</c:formatCode>
                <c:ptCount val="2"/>
                <c:pt idx="0">
                  <c:v>2.7846154111859929</c:v>
                </c:pt>
                <c:pt idx="1">
                  <c:v>1.3735676798587815</c:v>
                </c:pt>
              </c:numCache>
            </c:numRef>
          </c:val>
        </c:ser>
        <c:dLbls>
          <c:showLegendKey val="0"/>
          <c:showVal val="0"/>
          <c:showCatName val="0"/>
          <c:showSerName val="0"/>
          <c:showPercent val="0"/>
          <c:showBubbleSize val="0"/>
        </c:dLbls>
        <c:gapWidth val="219"/>
        <c:overlap val="-27"/>
        <c:axId val="-1729939488"/>
        <c:axId val="-1729952000"/>
      </c:barChart>
      <c:catAx>
        <c:axId val="-1729939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9952000"/>
        <c:crosses val="autoZero"/>
        <c:auto val="1"/>
        <c:lblAlgn val="ctr"/>
        <c:lblOffset val="100"/>
        <c:noMultiLvlLbl val="0"/>
      </c:catAx>
      <c:valAx>
        <c:axId val="-17299520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Rate</a:t>
                </a:r>
                <a:r>
                  <a:rPr lang="en-US" baseline="0"/>
                  <a:t> per 100,000 population</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99394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ZipCode!$J$51</c:f>
          <c:strCache>
            <c:ptCount val="1"/>
            <c:pt idx="0">
              <c:v>Age-Adjusted Hospitalization Rates of (Liver and) Cirrhosis Ages 18 To 64</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ZipCode!$K$51:$K$52</c:f>
              <c:strCache>
                <c:ptCount val="2"/>
                <c:pt idx="0">
                  <c:v>Age-Adjusted Hospitalization Rates of (Liver and) Cirrhosis Ages 18 To 64</c:v>
                </c:pt>
                <c:pt idx="1">
                  <c:v>Ages 18 To 64</c:v>
                </c:pt>
              </c:strCache>
            </c:strRef>
          </c:tx>
          <c:spPr>
            <a:solidFill>
              <a:schemeClr val="accent1"/>
            </a:solidFill>
            <a:ln>
              <a:noFill/>
            </a:ln>
            <a:effectLst/>
          </c:spPr>
          <c:invertIfNegative val="0"/>
          <c:errBars>
            <c:errBarType val="both"/>
            <c:errValType val="cust"/>
            <c:noEndCap val="0"/>
            <c:plus>
              <c:numRef>
                <c:f>County!$F$8:$F$10</c:f>
                <c:numCache>
                  <c:formatCode>General</c:formatCode>
                  <c:ptCount val="3"/>
                  <c:pt idx="0">
                    <c:v>11.309330164017627</c:v>
                  </c:pt>
                  <c:pt idx="1">
                    <c:v>11.794810570370242</c:v>
                  </c:pt>
                  <c:pt idx="2">
                    <c:v>11.482656206929898</c:v>
                  </c:pt>
                </c:numCache>
              </c:numRef>
            </c:plus>
            <c:minus>
              <c:numRef>
                <c:f>County!$F$8:$F$10</c:f>
                <c:numCache>
                  <c:formatCode>General</c:formatCode>
                  <c:ptCount val="3"/>
                  <c:pt idx="0">
                    <c:v>11.309330164017627</c:v>
                  </c:pt>
                  <c:pt idx="1">
                    <c:v>11.794810570370242</c:v>
                  </c:pt>
                  <c:pt idx="2">
                    <c:v>11.482656206929898</c:v>
                  </c:pt>
                </c:numCache>
              </c:numRef>
            </c:minus>
            <c:spPr>
              <a:noFill/>
              <a:ln w="9525" cap="flat" cmpd="sng" algn="ctr">
                <a:solidFill>
                  <a:schemeClr val="tx1">
                    <a:lumMod val="65000"/>
                    <a:lumOff val="35000"/>
                  </a:schemeClr>
                </a:solidFill>
                <a:round/>
              </a:ln>
              <a:effectLst/>
            </c:spPr>
          </c:errBars>
          <c:cat>
            <c:strRef>
              <c:f>ZipCode!$J$53:$J$54</c:f>
              <c:strCache>
                <c:ptCount val="2"/>
                <c:pt idx="0">
                  <c:v>Nassau Rest</c:v>
                </c:pt>
                <c:pt idx="1">
                  <c:v>Selected Communities</c:v>
                </c:pt>
              </c:strCache>
            </c:strRef>
          </c:cat>
          <c:val>
            <c:numRef>
              <c:f>ZipCode!$K$53:$K$54</c:f>
              <c:numCache>
                <c:formatCode>General</c:formatCode>
                <c:ptCount val="2"/>
                <c:pt idx="0">
                  <c:v>7.4908508946407553</c:v>
                </c:pt>
                <c:pt idx="1">
                  <c:v>3.6950131936307571</c:v>
                </c:pt>
              </c:numCache>
            </c:numRef>
          </c:val>
        </c:ser>
        <c:dLbls>
          <c:showLegendKey val="0"/>
          <c:showVal val="0"/>
          <c:showCatName val="0"/>
          <c:showSerName val="0"/>
          <c:showPercent val="0"/>
          <c:showBubbleSize val="0"/>
        </c:dLbls>
        <c:gapWidth val="219"/>
        <c:overlap val="-27"/>
        <c:axId val="-1729942208"/>
        <c:axId val="-1729923168"/>
      </c:barChart>
      <c:catAx>
        <c:axId val="-1729942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9923168"/>
        <c:crosses val="autoZero"/>
        <c:auto val="1"/>
        <c:lblAlgn val="ctr"/>
        <c:lblOffset val="100"/>
        <c:noMultiLvlLbl val="0"/>
      </c:catAx>
      <c:valAx>
        <c:axId val="-17299231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Rate</a:t>
                </a:r>
                <a:r>
                  <a:rPr lang="en-US" baseline="0"/>
                  <a:t> per 100,000 population</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99422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ZipCode!$J$74</c:f>
          <c:strCache>
            <c:ptCount val="1"/>
            <c:pt idx="0">
              <c:v>Age-Adjusted Hospitalization Rates of (Liver and) Cirrhosis Ages &gt;= 65</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ZipCode!$K$74:$K$75</c:f>
              <c:strCache>
                <c:ptCount val="2"/>
                <c:pt idx="0">
                  <c:v>Age-Adjusted Hospitalization Rates of (Liver and) Cirrhosis Ages &gt;= 65</c:v>
                </c:pt>
                <c:pt idx="1">
                  <c:v>Ages &gt;= 65</c:v>
                </c:pt>
              </c:strCache>
            </c:strRef>
          </c:tx>
          <c:spPr>
            <a:solidFill>
              <a:schemeClr val="accent1"/>
            </a:solidFill>
            <a:ln>
              <a:noFill/>
            </a:ln>
            <a:effectLst/>
          </c:spPr>
          <c:invertIfNegative val="0"/>
          <c:errBars>
            <c:errBarType val="both"/>
            <c:errValType val="cust"/>
            <c:noEndCap val="0"/>
            <c:plus>
              <c:numRef>
                <c:f>County!$F$8:$F$10</c:f>
                <c:numCache>
                  <c:formatCode>General</c:formatCode>
                  <c:ptCount val="3"/>
                  <c:pt idx="0">
                    <c:v>11.309330164017627</c:v>
                  </c:pt>
                  <c:pt idx="1">
                    <c:v>11.794810570370242</c:v>
                  </c:pt>
                  <c:pt idx="2">
                    <c:v>11.482656206929898</c:v>
                  </c:pt>
                </c:numCache>
              </c:numRef>
            </c:plus>
            <c:minus>
              <c:numRef>
                <c:f>County!$F$8:$F$10</c:f>
                <c:numCache>
                  <c:formatCode>General</c:formatCode>
                  <c:ptCount val="3"/>
                  <c:pt idx="0">
                    <c:v>11.309330164017627</c:v>
                  </c:pt>
                  <c:pt idx="1">
                    <c:v>11.794810570370242</c:v>
                  </c:pt>
                  <c:pt idx="2">
                    <c:v>11.482656206929898</c:v>
                  </c:pt>
                </c:numCache>
              </c:numRef>
            </c:minus>
            <c:spPr>
              <a:noFill/>
              <a:ln w="9525" cap="flat" cmpd="sng" algn="ctr">
                <a:solidFill>
                  <a:schemeClr val="tx1">
                    <a:lumMod val="65000"/>
                    <a:lumOff val="35000"/>
                  </a:schemeClr>
                </a:solidFill>
                <a:round/>
              </a:ln>
              <a:effectLst/>
            </c:spPr>
          </c:errBars>
          <c:cat>
            <c:strRef>
              <c:f>ZipCode!$J$76:$J$77</c:f>
              <c:strCache>
                <c:ptCount val="2"/>
                <c:pt idx="0">
                  <c:v>Nassau Rest</c:v>
                </c:pt>
                <c:pt idx="1">
                  <c:v>Selected Communities</c:v>
                </c:pt>
              </c:strCache>
            </c:strRef>
          </c:cat>
          <c:val>
            <c:numRef>
              <c:f>ZipCode!$K$76:$K$77</c:f>
              <c:numCache>
                <c:formatCode>General</c:formatCode>
                <c:ptCount val="2"/>
                <c:pt idx="0">
                  <c:v>1.686081642910265</c:v>
                </c:pt>
                <c:pt idx="1">
                  <c:v>0.83169375598562534</c:v>
                </c:pt>
              </c:numCache>
            </c:numRef>
          </c:val>
        </c:ser>
        <c:dLbls>
          <c:showLegendKey val="0"/>
          <c:showVal val="0"/>
          <c:showCatName val="0"/>
          <c:showSerName val="0"/>
          <c:showPercent val="0"/>
          <c:showBubbleSize val="0"/>
        </c:dLbls>
        <c:gapWidth val="219"/>
        <c:overlap val="-27"/>
        <c:axId val="-1729952544"/>
        <c:axId val="-1729925344"/>
      </c:barChart>
      <c:catAx>
        <c:axId val="-1729952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9925344"/>
        <c:crosses val="autoZero"/>
        <c:auto val="1"/>
        <c:lblAlgn val="ctr"/>
        <c:lblOffset val="100"/>
        <c:noMultiLvlLbl val="0"/>
      </c:catAx>
      <c:valAx>
        <c:axId val="-17299253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Rate</a:t>
                </a:r>
                <a:r>
                  <a:rPr lang="en-US" baseline="0"/>
                  <a:t> per 100,000 population</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99525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0</xdr:row>
          <xdr:rowOff>107950</xdr:rowOff>
        </xdr:from>
        <xdr:to>
          <xdr:col>19</xdr:col>
          <xdr:colOff>387350</xdr:colOff>
          <xdr:row>26</xdr:row>
          <xdr:rowOff>88900</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xdr:colOff>
      <xdr:row>7</xdr:row>
      <xdr:rowOff>76200</xdr:rowOff>
    </xdr:from>
    <xdr:to>
      <xdr:col>0</xdr:col>
      <xdr:colOff>3672417</xdr:colOff>
      <xdr:row>75</xdr:row>
      <xdr:rowOff>125942</xdr:rowOff>
    </xdr:to>
    <mc:AlternateContent xmlns:mc="http://schemas.openxmlformats.org/markup-compatibility/2006" xmlns:a14="http://schemas.microsoft.com/office/drawing/2010/main">
      <mc:Choice Requires="a14">
        <xdr:graphicFrame macro="">
          <xdr:nvGraphicFramePr>
            <xdr:cNvPr id="2" name="MEASURE"/>
            <xdr:cNvGraphicFramePr/>
          </xdr:nvGraphicFramePr>
          <xdr:xfrm>
            <a:off x="0" y="0"/>
            <a:ext cx="0" cy="0"/>
          </xdr:xfrm>
          <a:graphic>
            <a:graphicData uri="http://schemas.microsoft.com/office/drawing/2010/slicer">
              <sle:slicer xmlns:sle="http://schemas.microsoft.com/office/drawing/2010/slicer" name="MEASURE"/>
            </a:graphicData>
          </a:graphic>
        </xdr:graphicFrame>
      </mc:Choice>
      <mc:Fallback xmlns="">
        <xdr:sp macro="" textlink="">
          <xdr:nvSpPr>
            <xdr:cNvPr id="0" name=""/>
            <xdr:cNvSpPr>
              <a:spLocks noTextEdit="1"/>
            </xdr:cNvSpPr>
          </xdr:nvSpPr>
          <xdr:spPr>
            <a:xfrm>
              <a:off x="1" y="2952750"/>
              <a:ext cx="3672416" cy="13098992"/>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2</xdr:col>
      <xdr:colOff>552450</xdr:colOff>
      <xdr:row>10</xdr:row>
      <xdr:rowOff>116416</xdr:rowOff>
    </xdr:from>
    <xdr:to>
      <xdr:col>7</xdr:col>
      <xdr:colOff>276225</xdr:colOff>
      <xdr:row>26</xdr:row>
      <xdr:rowOff>152400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581025</xdr:colOff>
      <xdr:row>34</xdr:row>
      <xdr:rowOff>164043</xdr:rowOff>
    </xdr:from>
    <xdr:to>
      <xdr:col>7</xdr:col>
      <xdr:colOff>285749</xdr:colOff>
      <xdr:row>52</xdr:row>
      <xdr:rowOff>19050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676275</xdr:colOff>
      <xdr:row>59</xdr:row>
      <xdr:rowOff>164044</xdr:rowOff>
    </xdr:from>
    <xdr:to>
      <xdr:col>7</xdr:col>
      <xdr:colOff>352425</xdr:colOff>
      <xdr:row>77</xdr:row>
      <xdr:rowOff>28575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800099</xdr:colOff>
      <xdr:row>85</xdr:row>
      <xdr:rowOff>28575</xdr:rowOff>
    </xdr:from>
    <xdr:to>
      <xdr:col>7</xdr:col>
      <xdr:colOff>380999</xdr:colOff>
      <xdr:row>102</xdr:row>
      <xdr:rowOff>57150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1038225</xdr:colOff>
      <xdr:row>3</xdr:row>
      <xdr:rowOff>9525</xdr:rowOff>
    </xdr:from>
    <xdr:to>
      <xdr:col>0</xdr:col>
      <xdr:colOff>2867025</xdr:colOff>
      <xdr:row>7</xdr:row>
      <xdr:rowOff>9524</xdr:rowOff>
    </xdr:to>
    <mc:AlternateContent xmlns:mc="http://schemas.openxmlformats.org/markup-compatibility/2006" xmlns:a14="http://schemas.microsoft.com/office/drawing/2010/main">
      <mc:Choice Requires="a14">
        <xdr:graphicFrame macro="">
          <xdr:nvGraphicFramePr>
            <xdr:cNvPr id="3" name="YEAR"/>
            <xdr:cNvGraphicFramePr/>
          </xdr:nvGraphicFramePr>
          <xdr:xfrm>
            <a:off x="0" y="0"/>
            <a:ext cx="0" cy="0"/>
          </xdr:xfrm>
          <a:graphic>
            <a:graphicData uri="http://schemas.microsoft.com/office/drawing/2010/slicer">
              <sle:slicer xmlns:sle="http://schemas.microsoft.com/office/drawing/2010/slicer" name="YEAR"/>
            </a:graphicData>
          </a:graphic>
        </xdr:graphicFrame>
      </mc:Choice>
      <mc:Fallback xmlns="">
        <xdr:sp macro="" textlink="">
          <xdr:nvSpPr>
            <xdr:cNvPr id="0" name=""/>
            <xdr:cNvSpPr>
              <a:spLocks noTextEdit="1"/>
            </xdr:cNvSpPr>
          </xdr:nvSpPr>
          <xdr:spPr>
            <a:xfrm>
              <a:off x="1038225" y="2105025"/>
              <a:ext cx="1828800" cy="78104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7</xdr:row>
      <xdr:rowOff>45508</xdr:rowOff>
    </xdr:from>
    <xdr:to>
      <xdr:col>0</xdr:col>
      <xdr:colOff>4826000</xdr:colOff>
      <xdr:row>58</xdr:row>
      <xdr:rowOff>116416</xdr:rowOff>
    </xdr:to>
    <mc:AlternateContent xmlns:mc="http://schemas.openxmlformats.org/markup-compatibility/2006" xmlns:a14="http://schemas.microsoft.com/office/drawing/2010/main">
      <mc:Choice Requires="a14">
        <xdr:graphicFrame macro="">
          <xdr:nvGraphicFramePr>
            <xdr:cNvPr id="2" name="MEASURE 1"/>
            <xdr:cNvGraphicFramePr/>
          </xdr:nvGraphicFramePr>
          <xdr:xfrm>
            <a:off x="0" y="0"/>
            <a:ext cx="0" cy="0"/>
          </xdr:xfrm>
          <a:graphic>
            <a:graphicData uri="http://schemas.microsoft.com/office/drawing/2010/slicer">
              <sle:slicer xmlns:sle="http://schemas.microsoft.com/office/drawing/2010/slicer" name="MEASURE 1"/>
            </a:graphicData>
          </a:graphic>
        </xdr:graphicFrame>
      </mc:Choice>
      <mc:Fallback xmlns="">
        <xdr:sp macro="" textlink="">
          <xdr:nvSpPr>
            <xdr:cNvPr id="0" name=""/>
            <xdr:cNvSpPr>
              <a:spLocks noTextEdit="1"/>
            </xdr:cNvSpPr>
          </xdr:nvSpPr>
          <xdr:spPr>
            <a:xfrm>
              <a:off x="0" y="2493433"/>
              <a:ext cx="4826000" cy="9872133"/>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xdr:col>
      <xdr:colOff>0</xdr:colOff>
      <xdr:row>9</xdr:row>
      <xdr:rowOff>9525</xdr:rowOff>
    </xdr:from>
    <xdr:to>
      <xdr:col>5</xdr:col>
      <xdr:colOff>195791</xdr:colOff>
      <xdr:row>25</xdr:row>
      <xdr:rowOff>14817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32</xdr:row>
      <xdr:rowOff>0</xdr:rowOff>
    </xdr:from>
    <xdr:to>
      <xdr:col>5</xdr:col>
      <xdr:colOff>205316</xdr:colOff>
      <xdr:row>48</xdr:row>
      <xdr:rowOff>5292</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xdr:colOff>
      <xdr:row>54</xdr:row>
      <xdr:rowOff>180975</xdr:rowOff>
    </xdr:from>
    <xdr:to>
      <xdr:col>5</xdr:col>
      <xdr:colOff>205316</xdr:colOff>
      <xdr:row>70</xdr:row>
      <xdr:rowOff>186267</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78</xdr:row>
      <xdr:rowOff>0</xdr:rowOff>
    </xdr:from>
    <xdr:to>
      <xdr:col>5</xdr:col>
      <xdr:colOff>195791</xdr:colOff>
      <xdr:row>94</xdr:row>
      <xdr:rowOff>5292</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1504950</xdr:colOff>
      <xdr:row>4</xdr:row>
      <xdr:rowOff>38101</xdr:rowOff>
    </xdr:from>
    <xdr:to>
      <xdr:col>0</xdr:col>
      <xdr:colOff>3333750</xdr:colOff>
      <xdr:row>6</xdr:row>
      <xdr:rowOff>180975</xdr:rowOff>
    </xdr:to>
    <mc:AlternateContent xmlns:mc="http://schemas.openxmlformats.org/markup-compatibility/2006" xmlns:a14="http://schemas.microsoft.com/office/drawing/2010/main">
      <mc:Choice Requires="a14">
        <xdr:graphicFrame macro="">
          <xdr:nvGraphicFramePr>
            <xdr:cNvPr id="7" name="YEAR 1"/>
            <xdr:cNvGraphicFramePr/>
          </xdr:nvGraphicFramePr>
          <xdr:xfrm>
            <a:off x="0" y="0"/>
            <a:ext cx="0" cy="0"/>
          </xdr:xfrm>
          <a:graphic>
            <a:graphicData uri="http://schemas.microsoft.com/office/drawing/2010/slicer">
              <sle:slicer xmlns:sle="http://schemas.microsoft.com/office/drawing/2010/slicer" name="YEAR 1"/>
            </a:graphicData>
          </a:graphic>
        </xdr:graphicFrame>
      </mc:Choice>
      <mc:Fallback xmlns="">
        <xdr:sp macro="" textlink="">
          <xdr:nvSpPr>
            <xdr:cNvPr id="0" name=""/>
            <xdr:cNvSpPr>
              <a:spLocks noTextEdit="1"/>
            </xdr:cNvSpPr>
          </xdr:nvSpPr>
          <xdr:spPr>
            <a:xfrm>
              <a:off x="1504950" y="1695451"/>
              <a:ext cx="1828800" cy="733424"/>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pivotCacheDefinition1.xml><?xml version="1.0" encoding="utf-8"?>
<pivotCacheDefinition xmlns="http://schemas.openxmlformats.org/spreadsheetml/2006/main" xmlns:r="http://schemas.openxmlformats.org/officeDocument/2006/relationships" saveData="0" refreshedBy="Melissa Bauer" refreshedDate="43980.482651041668" backgroundQuery="1" createdVersion="5" refreshedVersion="5" minRefreshableVersion="3" recordCount="0" supportSubquery="1" supportAdvancedDrill="1">
  <cacheSource type="external" connectionId="2"/>
  <cacheFields count="4">
    <cacheField name="[ZIPCODE].[PT_ZIP].[PT_ZIP]" caption="PT_ZIP" numFmtId="0" hierarchy="7" level="1">
      <sharedItems count="2">
        <s v="Nassau Rest"/>
        <s v="Selected Communities"/>
      </sharedItems>
    </cacheField>
    <cacheField name="[ZIPCODE].[MEASURE].[MEASURE]" caption="MEASURE" numFmtId="0" hierarchy="8" level="1">
      <sharedItems containsSemiMixedTypes="0" containsNonDate="0" containsString="0"/>
    </cacheField>
    <cacheField name="[Measures].[Average of RATE100K]" caption="Average of RATE100K" numFmtId="0" hierarchy="31" level="32767"/>
    <cacheField name="[Measures].[SQRT OF Var]" caption="SQRT OF Var" numFmtId="0" hierarchy="21" level="32767"/>
  </cacheFields>
  <cacheHierarchies count="42">
    <cacheHierarchy uniqueName="[SUFFOLK].[COUNTY]" caption="COUNTY" attribute="1" defaultMemberUniqueName="[SUFFOLK].[COUNTY].[All]" allUniqueName="[SUFFOLK].[COUNTY].[All]" dimensionUniqueName="[SUFFOLK]" displayFolder="" count="2" memberValueDatatype="130" unbalanced="0"/>
    <cacheHierarchy uniqueName="[SUFFOLK].[MEASURE]" caption="MEASURE" attribute="1" defaultMemberUniqueName="[SUFFOLK].[MEASURE].[All]" allUniqueName="[SUFFOLK].[MEASURE].[All]" dimensionUniqueName="[SUFFOLK]" displayFolder="" count="2" memberValueDatatype="130" unbalanced="0"/>
    <cacheHierarchy uniqueName="[SUFFOLK].[RATE100K]" caption="RATE100K" attribute="1" defaultMemberUniqueName="[SUFFOLK].[RATE100K].[All]" allUniqueName="[SUFFOLK].[RATE100K].[All]" dimensionUniqueName="[SUFFOLK]" displayFolder="" count="2" memberValueDatatype="5" unbalanced="0"/>
    <cacheHierarchy uniqueName="[SUFFOLK].[UNDER_EIGHTEEN]" caption="UNDER_EIGHTEEN" attribute="1" defaultMemberUniqueName="[SUFFOLK].[UNDER_EIGHTEEN].[All]" allUniqueName="[SUFFOLK].[UNDER_EIGHTEEN].[All]" dimensionUniqueName="[SUFFOLK]" displayFolder="" count="2" memberValueDatatype="5" unbalanced="0"/>
    <cacheHierarchy uniqueName="[SUFFOLK].[EIGHTEEN_TO_SIXTYFOUR]" caption="EIGHTEEN_TO_SIXTYFOUR" attribute="1" defaultMemberUniqueName="[SUFFOLK].[EIGHTEEN_TO_SIXTYFOUR].[All]" allUniqueName="[SUFFOLK].[EIGHTEEN_TO_SIXTYFOUR].[All]" dimensionUniqueName="[SUFFOLK]" displayFolder="" count="2" memberValueDatatype="5" unbalanced="0"/>
    <cacheHierarchy uniqueName="[SUFFOLK].[SIXTYFIVE_AND_OVER]" caption="SIXTYFIVE_AND_OVER" attribute="1" defaultMemberUniqueName="[SUFFOLK].[SIXTYFIVE_AND_OVER].[All]" allUniqueName="[SUFFOLK].[SIXTYFIVE_AND_OVER].[All]" dimensionUniqueName="[SUFFOLK]" displayFolder="" count="2" memberValueDatatype="5" unbalanced="0"/>
    <cacheHierarchy uniqueName="[SUFFOLK].[YEAR]" caption="YEAR" attribute="1" defaultMemberUniqueName="[SUFFOLK].[YEAR].[All]" allUniqueName="[SUFFOLK].[YEAR].[All]" dimensionUniqueName="[SUFFOLK]" displayFolder="" count="2" memberValueDatatype="5" unbalanced="0"/>
    <cacheHierarchy uniqueName="[ZIPCODE].[PT_ZIP]" caption="PT_ZIP" attribute="1" defaultMemberUniqueName="[ZIPCODE].[PT_ZIP].[All]" allUniqueName="[ZIPCODE].[PT_ZIP].[All]" dimensionUniqueName="[ZIPCODE]" displayFolder="" count="2" memberValueDatatype="130" unbalanced="0">
      <fieldsUsage count="2">
        <fieldUsage x="-1"/>
        <fieldUsage x="0"/>
      </fieldsUsage>
    </cacheHierarchy>
    <cacheHierarchy uniqueName="[ZIPCODE].[MEASURE]" caption="MEASURE" attribute="1" defaultMemberUniqueName="[ZIPCODE].[MEASURE].[All]" allUniqueName="[ZIPCODE].[MEASURE].[All]" dimensionUniqueName="[ZIPCODE]" displayFolder="" count="2" memberValueDatatype="130" unbalanced="0">
      <fieldsUsage count="2">
        <fieldUsage x="-1"/>
        <fieldUsage x="1"/>
      </fieldsUsage>
    </cacheHierarchy>
    <cacheHierarchy uniqueName="[ZIPCODE].[RATE100K]" caption="RATE100K" attribute="1" defaultMemberUniqueName="[ZIPCODE].[RATE100K].[All]" allUniqueName="[ZIPCODE].[RATE100K].[All]" dimensionUniqueName="[ZIPCODE]" displayFolder="" count="2" memberValueDatatype="5" unbalanced="0"/>
    <cacheHierarchy uniqueName="[ZIPCODE].[UNDER_EIGHTEEN]" caption="UNDER_EIGHTEEN" attribute="1" defaultMemberUniqueName="[ZIPCODE].[UNDER_EIGHTEEN].[All]" allUniqueName="[ZIPCODE].[UNDER_EIGHTEEN].[All]" dimensionUniqueName="[ZIPCODE]" displayFolder="" count="2" memberValueDatatype="5" unbalanced="0"/>
    <cacheHierarchy uniqueName="[ZIPCODE].[EIGHTEEN_TO_SIXTYFOUR]" caption="EIGHTEEN_TO_SIXTYFOUR" attribute="1" defaultMemberUniqueName="[ZIPCODE].[EIGHTEEN_TO_SIXTYFOUR].[All]" allUniqueName="[ZIPCODE].[EIGHTEEN_TO_SIXTYFOUR].[All]" dimensionUniqueName="[ZIPCODE]" displayFolder="" count="2" memberValueDatatype="5" unbalanced="0"/>
    <cacheHierarchy uniqueName="[ZIPCODE].[SIXTYFIVE_AND_OVER]" caption="SIXTYFIVE_AND_OVER" attribute="1" defaultMemberUniqueName="[ZIPCODE].[SIXTYFIVE_AND_OVER].[All]" allUniqueName="[ZIPCODE].[SIXTYFIVE_AND_OVER].[All]" dimensionUniqueName="[ZIPCODE]" displayFolder="" count="2" memberValueDatatype="5" unbalanced="0"/>
    <cacheHierarchy uniqueName="[ZIPCODE].[YEAR]" caption="YEAR" attribute="1" defaultMemberUniqueName="[ZIPCODE].[YEAR].[All]" allUniqueName="[ZIPCODE].[YEAR].[All]" dimensionUniqueName="[ZIPCODE]" displayFolder="" count="2" memberValueDatatype="5" unbalanced="0"/>
    <cacheHierarchy uniqueName="[Measures].[SQRT &lt;18]" caption="SQRT &lt;18" measure="1" displayFolder="" measureGroup="SUFFOLK" count="0"/>
    <cacheHierarchy uniqueName="[Measures].[SQRT 18-64]" caption="SQRT 18-64" measure="1" displayFolder="" measureGroup="SUFFOLK" count="0"/>
    <cacheHierarchy uniqueName="[Measures].[SQRT &gt;=65]" caption="SQRT &gt;=65" measure="1" displayFolder="" measureGroup="SUFFOLK" count="0"/>
    <cacheHierarchy uniqueName="[Measures].[SQRT OF V]" caption="SQRT OF V" measure="1" displayFolder="" measureGroup="SUFFOLK" count="0"/>
    <cacheHierarchy uniqueName="[Measures].[SQRT &lt; 18]" caption="SQRT &lt; 18" measure="1" displayFolder="" measureGroup="ZIPCODE" count="0"/>
    <cacheHierarchy uniqueName="[Measures].[SQRT 18 - 64]" caption="SQRT 18 - 64" measure="1" displayFolder="" measureGroup="ZIPCODE" count="0"/>
    <cacheHierarchy uniqueName="[Measures].[SQRT &gt;= 65]" caption="SQRT &gt;= 65" measure="1" displayFolder="" measureGroup="ZIPCODE" count="0"/>
    <cacheHierarchy uniqueName="[Measures].[SQRT OF Var]" caption="SQRT OF Var" measure="1" displayFolder="" measureGroup="ZIPCODE" count="0" oneField="1">
      <fieldsUsage count="1">
        <fieldUsage x="3"/>
      </fieldsUsage>
    </cacheHierarchy>
    <cacheHierarchy uniqueName="[Measures].[Sum of UNDER_EIGHTEEN]" caption="Sum of UNDER_EIGHTEEN" measure="1" displayFolder="" measureGroup="SUFFOLK" count="0">
      <extLst>
        <ext xmlns:x15="http://schemas.microsoft.com/office/spreadsheetml/2010/11/main" uri="{B97F6D7D-B522-45F9-BDA1-12C45D357490}">
          <x15:cacheHierarchy aggregatedColumn="3"/>
        </ext>
      </extLst>
    </cacheHierarchy>
    <cacheHierarchy uniqueName="[Measures].[Sum of EIGHTEEN_TO_SIXTYFOUR]" caption="Sum of EIGHTEEN_TO_SIXTYFOUR" measure="1" displayFolder="" measureGroup="SUFFOLK" count="0">
      <extLst>
        <ext xmlns:x15="http://schemas.microsoft.com/office/spreadsheetml/2010/11/main" uri="{B97F6D7D-B522-45F9-BDA1-12C45D357490}">
          <x15:cacheHierarchy aggregatedColumn="4"/>
        </ext>
      </extLst>
    </cacheHierarchy>
    <cacheHierarchy uniqueName="[Measures].[Sum of SIXTYFIVE_AND_OVER]" caption="Sum of SIXTYFIVE_AND_OVER" measure="1" displayFolder="" measureGroup="SUFFOLK" count="0">
      <extLst>
        <ext xmlns:x15="http://schemas.microsoft.com/office/spreadsheetml/2010/11/main" uri="{B97F6D7D-B522-45F9-BDA1-12C45D357490}">
          <x15:cacheHierarchy aggregatedColumn="5"/>
        </ext>
      </extLst>
    </cacheHierarchy>
    <cacheHierarchy uniqueName="[Measures].[Min of UNDER_EIGHTEEN]" caption="Min of UNDER_EIGHTEEN" measure="1" displayFolder="" measureGroup="SUFFOLK" count="0">
      <extLst>
        <ext xmlns:x15="http://schemas.microsoft.com/office/spreadsheetml/2010/11/main" uri="{B97F6D7D-B522-45F9-BDA1-12C45D357490}">
          <x15:cacheHierarchy aggregatedColumn="3"/>
        </ext>
      </extLst>
    </cacheHierarchy>
    <cacheHierarchy uniqueName="[Measures].[Average of UNDER_EIGHTEEN]" caption="Average of UNDER_EIGHTEEN" measure="1" displayFolder="" measureGroup="SUFFOLK" count="0">
      <extLst>
        <ext xmlns:x15="http://schemas.microsoft.com/office/spreadsheetml/2010/11/main" uri="{B97F6D7D-B522-45F9-BDA1-12C45D357490}">
          <x15:cacheHierarchy aggregatedColumn="3"/>
        </ext>
      </extLst>
    </cacheHierarchy>
    <cacheHierarchy uniqueName="[Measures].[Average of EIGHTEEN_TO_SIXTYFOUR]" caption="Average of EIGHTEEN_TO_SIXTYFOUR" measure="1" displayFolder="" measureGroup="SUFFOLK" count="0">
      <extLst>
        <ext xmlns:x15="http://schemas.microsoft.com/office/spreadsheetml/2010/11/main" uri="{B97F6D7D-B522-45F9-BDA1-12C45D357490}">
          <x15:cacheHierarchy aggregatedColumn="4"/>
        </ext>
      </extLst>
    </cacheHierarchy>
    <cacheHierarchy uniqueName="[Measures].[Average of SIXTYFIVE_AND_OVER]" caption="Average of SIXTYFIVE_AND_OVER" measure="1" displayFolder="" measureGroup="SUFFOLK" count="0">
      <extLst>
        <ext xmlns:x15="http://schemas.microsoft.com/office/spreadsheetml/2010/11/main" uri="{B97F6D7D-B522-45F9-BDA1-12C45D357490}">
          <x15:cacheHierarchy aggregatedColumn="5"/>
        </ext>
      </extLst>
    </cacheHierarchy>
    <cacheHierarchy uniqueName="[Measures].[Sum of RATE100K]" caption="Sum of RATE100K" measure="1" displayFolder="" measureGroup="SUFFOLK" count="0">
      <extLst>
        <ext xmlns:x15="http://schemas.microsoft.com/office/spreadsheetml/2010/11/main" uri="{B97F6D7D-B522-45F9-BDA1-12C45D357490}">
          <x15:cacheHierarchy aggregatedColumn="2"/>
        </ext>
      </extLst>
    </cacheHierarchy>
    <cacheHierarchy uniqueName="[Measures].[Sum of RATE100K 2]" caption="Sum of RATE100K 2" measure="1" displayFolder="" measureGroup="ZIPCODE" count="0">
      <extLst>
        <ext xmlns:x15="http://schemas.microsoft.com/office/spreadsheetml/2010/11/main" uri="{B97F6D7D-B522-45F9-BDA1-12C45D357490}">
          <x15:cacheHierarchy aggregatedColumn="9"/>
        </ext>
      </extLst>
    </cacheHierarchy>
    <cacheHierarchy uniqueName="[Measures].[Average of RATE100K]" caption="Average of RATE100K" measure="1" displayFolder="" measureGroup="ZIPCODE" count="0" oneField="1">
      <fieldsUsage count="1">
        <fieldUsage x="2"/>
      </fieldsUsage>
      <extLst>
        <ext xmlns:x15="http://schemas.microsoft.com/office/spreadsheetml/2010/11/main" uri="{B97F6D7D-B522-45F9-BDA1-12C45D357490}">
          <x15:cacheHierarchy aggregatedColumn="9"/>
        </ext>
      </extLst>
    </cacheHierarchy>
    <cacheHierarchy uniqueName="[Measures].[Sum of UNDER_EIGHTEEN 2]" caption="Sum of UNDER_EIGHTEEN 2" measure="1" displayFolder="" measureGroup="ZIPCODE" count="0">
      <extLst>
        <ext xmlns:x15="http://schemas.microsoft.com/office/spreadsheetml/2010/11/main" uri="{B97F6D7D-B522-45F9-BDA1-12C45D357490}">
          <x15:cacheHierarchy aggregatedColumn="10"/>
        </ext>
      </extLst>
    </cacheHierarchy>
    <cacheHierarchy uniqueName="[Measures].[Average of UNDER_EIGHTEEN 2]" caption="Average of UNDER_EIGHTEEN 2" measure="1" displayFolder="" measureGroup="ZIPCODE" count="0">
      <extLst>
        <ext xmlns:x15="http://schemas.microsoft.com/office/spreadsheetml/2010/11/main" uri="{B97F6D7D-B522-45F9-BDA1-12C45D357490}">
          <x15:cacheHierarchy aggregatedColumn="10"/>
        </ext>
      </extLst>
    </cacheHierarchy>
    <cacheHierarchy uniqueName="[Measures].[Sum of EIGHTEEN_TO_SIXTYFOUR 2]" caption="Sum of EIGHTEEN_TO_SIXTYFOUR 2" measure="1" displayFolder="" measureGroup="ZIPCODE" count="0">
      <extLst>
        <ext xmlns:x15="http://schemas.microsoft.com/office/spreadsheetml/2010/11/main" uri="{B97F6D7D-B522-45F9-BDA1-12C45D357490}">
          <x15:cacheHierarchy aggregatedColumn="11"/>
        </ext>
      </extLst>
    </cacheHierarchy>
    <cacheHierarchy uniqueName="[Measures].[Average of EIGHTEEN_TO_SIXTYFOUR 2]" caption="Average of EIGHTEEN_TO_SIXTYFOUR 2" measure="1" displayFolder="" measureGroup="ZIPCODE" count="0">
      <extLst>
        <ext xmlns:x15="http://schemas.microsoft.com/office/spreadsheetml/2010/11/main" uri="{B97F6D7D-B522-45F9-BDA1-12C45D357490}">
          <x15:cacheHierarchy aggregatedColumn="11"/>
        </ext>
      </extLst>
    </cacheHierarchy>
    <cacheHierarchy uniqueName="[Measures].[Sum of SIXTYFIVE_AND_OVER 2]" caption="Sum of SIXTYFIVE_AND_OVER 2" measure="1" displayFolder="" measureGroup="ZIPCODE" count="0">
      <extLst>
        <ext xmlns:x15="http://schemas.microsoft.com/office/spreadsheetml/2010/11/main" uri="{B97F6D7D-B522-45F9-BDA1-12C45D357490}">
          <x15:cacheHierarchy aggregatedColumn="12"/>
        </ext>
      </extLst>
    </cacheHierarchy>
    <cacheHierarchy uniqueName="[Measures].[Average of SIXTYFIVE_AND_OVER 2]" caption="Average of SIXTYFIVE_AND_OVER 2" measure="1" displayFolder="" measureGroup="ZIPCODE" count="0">
      <extLst>
        <ext xmlns:x15="http://schemas.microsoft.com/office/spreadsheetml/2010/11/main" uri="{B97F6D7D-B522-45F9-BDA1-12C45D357490}">
          <x15:cacheHierarchy aggregatedColumn="12"/>
        </ext>
      </extLst>
    </cacheHierarchy>
    <cacheHierarchy uniqueName="[Measures].[Sum of YEAR]" caption="Sum of YEAR" measure="1" displayFolder="" measureGroup="ZIPCODE" count="0">
      <extLst>
        <ext xmlns:x15="http://schemas.microsoft.com/office/spreadsheetml/2010/11/main" uri="{B97F6D7D-B522-45F9-BDA1-12C45D357490}">
          <x15:cacheHierarchy aggregatedColumn="13"/>
        </ext>
      </extLst>
    </cacheHierarchy>
    <cacheHierarchy uniqueName="[Measures].[_Count SUFFOLK]" caption="_Count SUFFOLK" measure="1" displayFolder="" measureGroup="SUFFOLK" count="0" hidden="1"/>
    <cacheHierarchy uniqueName="[Measures].[_Count ZIPCODE]" caption="_Count ZIPCODE" measure="1" displayFolder="" measureGroup="ZIPCODE" count="0" hidden="1"/>
    <cacheHierarchy uniqueName="[Measures].[__XL_Count of Models]" caption="__XL_Count of Models" measure="1" displayFolder="" count="0" hidden="1"/>
  </cacheHierarchies>
  <kpis count="0"/>
  <dimensions count="3">
    <dimension measure="1" name="Measures" uniqueName="[Measures]" caption="Measures"/>
    <dimension name="SUFFOLK" uniqueName="[SUFFOLK]" caption="SUFFOLK"/>
    <dimension name="ZIPCODE" uniqueName="[ZIPCODE]" caption="ZIPCODE"/>
  </dimensions>
  <measureGroups count="2">
    <measureGroup name="SUFFOLK" caption="SUFFOLK"/>
    <measureGroup name="ZIPCODE" caption="ZIPCODE"/>
  </measureGroups>
  <maps count="2">
    <map measureGroup="0" dimension="1"/>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0.xml><?xml version="1.0" encoding="utf-8"?>
<pivotCacheDefinition xmlns="http://schemas.openxmlformats.org/spreadsheetml/2006/main" xmlns:r="http://schemas.openxmlformats.org/officeDocument/2006/relationships" saveData="0" refreshedBy="Melissa Bauer" refreshedDate="43980.476238194446" backgroundQuery="1" createdVersion="3" refreshedVersion="5" minRefreshableVersion="3" recordCount="0" supportSubquery="1" supportAdvancedDrill="1">
  <cacheSource type="external" connectionId="2">
    <extLst>
      <ext xmlns:x14="http://schemas.microsoft.com/office/spreadsheetml/2009/9/main" uri="{F057638F-6D5F-4e77-A914-E7F072B9BCA8}">
        <x14:sourceConnection name="ThisWorkbookDataModel"/>
      </ext>
    </extLst>
  </cacheSource>
  <cacheFields count="0"/>
  <cacheHierarchies count="41">
    <cacheHierarchy uniqueName="[SUFFOLK].[COUNTY]" caption="COUNTY" attribute="1" defaultMemberUniqueName="[SUFFOLK].[COUNTY].[All]" allUniqueName="[SUFFOLK].[COUNTY].[All]" dimensionUniqueName="[SUFFOLK]" displayFolder="" count="0" memberValueDatatype="130" unbalanced="0"/>
    <cacheHierarchy uniqueName="[SUFFOLK].[MEASURE]" caption="MEASURE" attribute="1" defaultMemberUniqueName="[SUFFOLK].[MEASURE].[All]" allUniqueName="[SUFFOLK].[MEASURE].[All]" dimensionUniqueName="[SUFFOLK]" displayFolder="" count="0" memberValueDatatype="130" unbalanced="0"/>
    <cacheHierarchy uniqueName="[SUFFOLK].[RATE100K]" caption="RATE100K" attribute="1" defaultMemberUniqueName="[SUFFOLK].[RATE100K].[All]" allUniqueName="[SUFFOLK].[RATE100K].[All]" dimensionUniqueName="[SUFFOLK]" displayFolder="" count="0" memberValueDatatype="5" unbalanced="0"/>
    <cacheHierarchy uniqueName="[SUFFOLK].[UNDER_EIGHTEEN]" caption="UNDER_EIGHTEEN" attribute="1" defaultMemberUniqueName="[SUFFOLK].[UNDER_EIGHTEEN].[All]" allUniqueName="[SUFFOLK].[UNDER_EIGHTEEN].[All]" dimensionUniqueName="[SUFFOLK]" displayFolder="" count="0" memberValueDatatype="5" unbalanced="0"/>
    <cacheHierarchy uniqueName="[SUFFOLK].[EIGHTEEN_TO_SIXTYFOUR]" caption="EIGHTEEN_TO_SIXTYFOUR" attribute="1" defaultMemberUniqueName="[SUFFOLK].[EIGHTEEN_TO_SIXTYFOUR].[All]" allUniqueName="[SUFFOLK].[EIGHTEEN_TO_SIXTYFOUR].[All]" dimensionUniqueName="[SUFFOLK]" displayFolder="" count="0" memberValueDatatype="5" unbalanced="0"/>
    <cacheHierarchy uniqueName="[SUFFOLK].[SIXTYFIVE_AND_OVER]" caption="SIXTYFIVE_AND_OVER" attribute="1" defaultMemberUniqueName="[SUFFOLK].[SIXTYFIVE_AND_OVER].[All]" allUniqueName="[SUFFOLK].[SIXTYFIVE_AND_OVER].[All]" dimensionUniqueName="[SUFFOLK]" displayFolder="" count="0" memberValueDatatype="5" unbalanced="0"/>
    <cacheHierarchy uniqueName="[SUFFOLK].[YEAR]" caption="YEAR" attribute="1" defaultMemberUniqueName="[SUFFOLK].[YEAR].[All]" allUniqueName="[SUFFOLK].[YEAR].[All]" dimensionUniqueName="[SUFFOLK]" displayFolder="" count="0" memberValueDatatype="5" unbalanced="0"/>
    <cacheHierarchy uniqueName="[ZIPCODE].[PT_ZIP]" caption="PT_ZIP" attribute="1" defaultMemberUniqueName="[ZIPCODE].[PT_ZIP].[All]" allUniqueName="[ZIPCODE].[PT_ZIP].[All]" dimensionUniqueName="[ZIPCODE]" displayFolder="" count="0" memberValueDatatype="130" unbalanced="0"/>
    <cacheHierarchy uniqueName="[ZIPCODE].[MEASURE]" caption="MEASURE" attribute="1" defaultMemberUniqueName="[ZIPCODE].[MEASURE].[All]" allUniqueName="[ZIPCODE].[MEASURE].[All]" dimensionUniqueName="[ZIPCODE]" displayFolder="" count="2" memberValueDatatype="130" unbalanced="0"/>
    <cacheHierarchy uniqueName="[ZIPCODE].[RATE100K]" caption="RATE100K" attribute="1" defaultMemberUniqueName="[ZIPCODE].[RATE100K].[All]" allUniqueName="[ZIPCODE].[RATE100K].[All]" dimensionUniqueName="[ZIPCODE]" displayFolder="" count="0" memberValueDatatype="5" unbalanced="0"/>
    <cacheHierarchy uniqueName="[ZIPCODE].[UNDER_EIGHTEEN]" caption="UNDER_EIGHTEEN" attribute="1" defaultMemberUniqueName="[ZIPCODE].[UNDER_EIGHTEEN].[All]" allUniqueName="[ZIPCODE].[UNDER_EIGHTEEN].[All]" dimensionUniqueName="[ZIPCODE]" displayFolder="" count="0" memberValueDatatype="5" unbalanced="0"/>
    <cacheHierarchy uniqueName="[ZIPCODE].[EIGHTEEN_TO_SIXTYFOUR]" caption="EIGHTEEN_TO_SIXTYFOUR" attribute="1" defaultMemberUniqueName="[ZIPCODE].[EIGHTEEN_TO_SIXTYFOUR].[All]" allUniqueName="[ZIPCODE].[EIGHTEEN_TO_SIXTYFOUR].[All]" dimensionUniqueName="[ZIPCODE]" displayFolder="" count="0" memberValueDatatype="5" unbalanced="0"/>
    <cacheHierarchy uniqueName="[ZIPCODE].[SIXTYFIVE_AND_OVER]" caption="SIXTYFIVE_AND_OVER" attribute="1" defaultMemberUniqueName="[ZIPCODE].[SIXTYFIVE_AND_OVER].[All]" allUniqueName="[ZIPCODE].[SIXTYFIVE_AND_OVER].[All]" dimensionUniqueName="[ZIPCODE]" displayFolder="" count="0" memberValueDatatype="5" unbalanced="0"/>
    <cacheHierarchy uniqueName="[ZIPCODE].[YEAR]" caption="YEAR" attribute="1" defaultMemberUniqueName="[ZIPCODE].[YEAR].[All]" allUniqueName="[ZIPCODE].[YEAR].[All]" dimensionUniqueName="[ZIPCODE]" displayFolder="" count="0" memberValueDatatype="5" unbalanced="0"/>
    <cacheHierarchy uniqueName="[Measures].[Sum of UNDER_EIGHTEEN]" caption="Sum of UNDER_EIGHTEEN" measure="1" displayFolder="" measureGroup="SUFFOLK" count="0">
      <extLst>
        <ext xmlns:x15="http://schemas.microsoft.com/office/spreadsheetml/2010/11/main" uri="{B97F6D7D-B522-45F9-BDA1-12C45D357490}">
          <x15:cacheHierarchy aggregatedColumn="3"/>
        </ext>
      </extLst>
    </cacheHierarchy>
    <cacheHierarchy uniqueName="[Measures].[Sum of EIGHTEEN_TO_SIXTYFOUR]" caption="Sum of EIGHTEEN_TO_SIXTYFOUR" measure="1" displayFolder="" measureGroup="SUFFOLK" count="0">
      <extLst>
        <ext xmlns:x15="http://schemas.microsoft.com/office/spreadsheetml/2010/11/main" uri="{B97F6D7D-B522-45F9-BDA1-12C45D357490}">
          <x15:cacheHierarchy aggregatedColumn="4"/>
        </ext>
      </extLst>
    </cacheHierarchy>
    <cacheHierarchy uniqueName="[Measures].[Sum of SIXTYFIVE_AND_OVER]" caption="Sum of SIXTYFIVE_AND_OVER" measure="1" displayFolder="" measureGroup="SUFFOLK" count="0">
      <extLst>
        <ext xmlns:x15="http://schemas.microsoft.com/office/spreadsheetml/2010/11/main" uri="{B97F6D7D-B522-45F9-BDA1-12C45D357490}">
          <x15:cacheHierarchy aggregatedColumn="5"/>
        </ext>
      </extLst>
    </cacheHierarchy>
    <cacheHierarchy uniqueName="[Measures].[Min of UNDER_EIGHTEEN]" caption="Min of UNDER_EIGHTEEN" measure="1" displayFolder="" measureGroup="SUFFOLK" count="0">
      <extLst>
        <ext xmlns:x15="http://schemas.microsoft.com/office/spreadsheetml/2010/11/main" uri="{B97F6D7D-B522-45F9-BDA1-12C45D357490}">
          <x15:cacheHierarchy aggregatedColumn="3"/>
        </ext>
      </extLst>
    </cacheHierarchy>
    <cacheHierarchy uniqueName="[Measures].[Average of UNDER_EIGHTEEN]" caption="Average of UNDER_EIGHTEEN" measure="1" displayFolder="" measureGroup="SUFFOLK" count="0">
      <extLst>
        <ext xmlns:x15="http://schemas.microsoft.com/office/spreadsheetml/2010/11/main" uri="{B97F6D7D-B522-45F9-BDA1-12C45D357490}">
          <x15:cacheHierarchy aggregatedColumn="3"/>
        </ext>
      </extLst>
    </cacheHierarchy>
    <cacheHierarchy uniqueName="[Measures].[Average of EIGHTEEN_TO_SIXTYFOUR]" caption="Average of EIGHTEEN_TO_SIXTYFOUR" measure="1" displayFolder="" measureGroup="SUFFOLK" count="0">
      <extLst>
        <ext xmlns:x15="http://schemas.microsoft.com/office/spreadsheetml/2010/11/main" uri="{B97F6D7D-B522-45F9-BDA1-12C45D357490}">
          <x15:cacheHierarchy aggregatedColumn="4"/>
        </ext>
      </extLst>
    </cacheHierarchy>
    <cacheHierarchy uniqueName="[Measures].[Average of SIXTYFIVE_AND_OVER]" caption="Average of SIXTYFIVE_AND_OVER" measure="1" displayFolder="" measureGroup="SUFFOLK" count="0">
      <extLst>
        <ext xmlns:x15="http://schemas.microsoft.com/office/spreadsheetml/2010/11/main" uri="{B97F6D7D-B522-45F9-BDA1-12C45D357490}">
          <x15:cacheHierarchy aggregatedColumn="5"/>
        </ext>
      </extLst>
    </cacheHierarchy>
    <cacheHierarchy uniqueName="[Measures].[Sum of RATE100K]" caption="Sum of RATE100K" measure="1" displayFolder="" measureGroup="SUFFOLK" count="0">
      <extLst>
        <ext xmlns:x15="http://schemas.microsoft.com/office/spreadsheetml/2010/11/main" uri="{B97F6D7D-B522-45F9-BDA1-12C45D357490}">
          <x15:cacheHierarchy aggregatedColumn="2"/>
        </ext>
      </extLst>
    </cacheHierarchy>
    <cacheHierarchy uniqueName="[Measures].[Sum of RATE100K 2]" caption="Sum of RATE100K 2" measure="1" displayFolder="" measureGroup="ZIPCODE" count="0">
      <extLst>
        <ext xmlns:x15="http://schemas.microsoft.com/office/spreadsheetml/2010/11/main" uri="{B97F6D7D-B522-45F9-BDA1-12C45D357490}">
          <x15:cacheHierarchy aggregatedColumn="9"/>
        </ext>
      </extLst>
    </cacheHierarchy>
    <cacheHierarchy uniqueName="[Measures].[Average of RATE100K]" caption="Average of RATE100K" measure="1" displayFolder="" measureGroup="ZIPCODE" count="0">
      <extLst>
        <ext xmlns:x15="http://schemas.microsoft.com/office/spreadsheetml/2010/11/main" uri="{B97F6D7D-B522-45F9-BDA1-12C45D357490}">
          <x15:cacheHierarchy aggregatedColumn="9"/>
        </ext>
      </extLst>
    </cacheHierarchy>
    <cacheHierarchy uniqueName="[Measures].[Sum of UNDER_EIGHTEEN 2]" caption="Sum of UNDER_EIGHTEEN 2" measure="1" displayFolder="" measureGroup="ZIPCODE" count="0">
      <extLst>
        <ext xmlns:x15="http://schemas.microsoft.com/office/spreadsheetml/2010/11/main" uri="{B97F6D7D-B522-45F9-BDA1-12C45D357490}">
          <x15:cacheHierarchy aggregatedColumn="10"/>
        </ext>
      </extLst>
    </cacheHierarchy>
    <cacheHierarchy uniqueName="[Measures].[Average of UNDER_EIGHTEEN 2]" caption="Average of UNDER_EIGHTEEN 2" measure="1" displayFolder="" measureGroup="ZIPCODE" count="0">
      <extLst>
        <ext xmlns:x15="http://schemas.microsoft.com/office/spreadsheetml/2010/11/main" uri="{B97F6D7D-B522-45F9-BDA1-12C45D357490}">
          <x15:cacheHierarchy aggregatedColumn="10"/>
        </ext>
      </extLst>
    </cacheHierarchy>
    <cacheHierarchy uniqueName="[Measures].[Sum of EIGHTEEN_TO_SIXTYFOUR 2]" caption="Sum of EIGHTEEN_TO_SIXTYFOUR 2" measure="1" displayFolder="" measureGroup="ZIPCODE" count="0">
      <extLst>
        <ext xmlns:x15="http://schemas.microsoft.com/office/spreadsheetml/2010/11/main" uri="{B97F6D7D-B522-45F9-BDA1-12C45D357490}">
          <x15:cacheHierarchy aggregatedColumn="11"/>
        </ext>
      </extLst>
    </cacheHierarchy>
    <cacheHierarchy uniqueName="[Measures].[Average of EIGHTEEN_TO_SIXTYFOUR 2]" caption="Average of EIGHTEEN_TO_SIXTYFOUR 2" measure="1" displayFolder="" measureGroup="ZIPCODE" count="0">
      <extLst>
        <ext xmlns:x15="http://schemas.microsoft.com/office/spreadsheetml/2010/11/main" uri="{B97F6D7D-B522-45F9-BDA1-12C45D357490}">
          <x15:cacheHierarchy aggregatedColumn="11"/>
        </ext>
      </extLst>
    </cacheHierarchy>
    <cacheHierarchy uniqueName="[Measures].[Sum of SIXTYFIVE_AND_OVER 2]" caption="Sum of SIXTYFIVE_AND_OVER 2" measure="1" displayFolder="" measureGroup="ZIPCODE" count="0">
      <extLst>
        <ext xmlns:x15="http://schemas.microsoft.com/office/spreadsheetml/2010/11/main" uri="{B97F6D7D-B522-45F9-BDA1-12C45D357490}">
          <x15:cacheHierarchy aggregatedColumn="12"/>
        </ext>
      </extLst>
    </cacheHierarchy>
    <cacheHierarchy uniqueName="[Measures].[Average of SIXTYFIVE_AND_OVER 2]" caption="Average of SIXTYFIVE_AND_OVER 2" measure="1" displayFolder="" measureGroup="ZIPCODE" count="0">
      <extLst>
        <ext xmlns:x15="http://schemas.microsoft.com/office/spreadsheetml/2010/11/main" uri="{B97F6D7D-B522-45F9-BDA1-12C45D357490}">
          <x15:cacheHierarchy aggregatedColumn="12"/>
        </ext>
      </extLst>
    </cacheHierarchy>
    <cacheHierarchy uniqueName="[Measures].[SQRT &lt;18]" caption="SQRT &lt;18" measure="1" displayFolder="" measureGroup="SUFFOLK" count="0"/>
    <cacheHierarchy uniqueName="[Measures].[SQRT 18-64]" caption="SQRT 18-64" measure="1" displayFolder="" measureGroup="SUFFOLK" count="0"/>
    <cacheHierarchy uniqueName="[Measures].[SQRT &gt;=65]" caption="SQRT &gt;=65" measure="1" displayFolder="" measureGroup="SUFFOLK" count="0"/>
    <cacheHierarchy uniqueName="[Measures].[SQRT OF V]" caption="SQRT OF V" measure="1" displayFolder="" measureGroup="SUFFOLK" count="0"/>
    <cacheHierarchy uniqueName="[Measures].[SQRT &lt; 18]" caption="SQRT &lt; 18" measure="1" displayFolder="" measureGroup="ZIPCODE" count="0"/>
    <cacheHierarchy uniqueName="[Measures].[SQRT 18 - 64]" caption="SQRT 18 - 64" measure="1" displayFolder="" measureGroup="ZIPCODE" count="0"/>
    <cacheHierarchy uniqueName="[Measures].[SQRT &gt;= 65]" caption="SQRT &gt;= 65" measure="1" displayFolder="" measureGroup="ZIPCODE" count="0"/>
    <cacheHierarchy uniqueName="[Measures].[SQRT OF Var]" caption="SQRT OF Var" measure="1" displayFolder="" measureGroup="ZIPCODE" count="0"/>
    <cacheHierarchy uniqueName="[Measures].[_Count SUFFOLK]" caption="_Count SUFFOLK" measure="1" displayFolder="" measureGroup="SUFFOLK" count="0" hidden="1"/>
    <cacheHierarchy uniqueName="[Measures].[_Count ZIPCODE]" caption="_Count ZIPCODE" measure="1" displayFolder="" measureGroup="ZIPCODE" count="0" hidden="1"/>
    <cacheHierarchy uniqueName="[Measures].[__XL_Count of Models]" caption="__XL_Count of Models" measure="1" displayFolder="" count="0" hidden="1"/>
  </cacheHierarchies>
  <kpis count="0"/>
  <extLst>
    <ext xmlns:x14="http://schemas.microsoft.com/office/spreadsheetml/2009/9/main" uri="{725AE2AE-9491-48be-B2B4-4EB974FC3084}">
      <x14:pivotCacheDefinition slicerData="1" pivotCacheId="39" supportSubqueryNonVisual="1" supportSubqueryCalcMem="1" supportAddCalcMems="1"/>
    </ext>
  </extLst>
</pivotCacheDefinition>
</file>

<file path=xl/pivotCache/pivotCacheDefinition11.xml><?xml version="1.0" encoding="utf-8"?>
<pivotCacheDefinition xmlns="http://schemas.openxmlformats.org/spreadsheetml/2006/main" xmlns:r="http://schemas.openxmlformats.org/officeDocument/2006/relationships" saveData="0" refreshedBy="Melissa Bauer" refreshedDate="43980.479212384256" backgroundQuery="1" createdVersion="3" refreshedVersion="5" minRefreshableVersion="3" recordCount="0" supportSubquery="1" supportAdvancedDrill="1">
  <cacheSource type="external" connectionId="2">
    <extLst>
      <ext xmlns:x14="http://schemas.microsoft.com/office/spreadsheetml/2009/9/main" uri="{F057638F-6D5F-4e77-A914-E7F072B9BCA8}">
        <x14:sourceConnection name="ThisWorkbookDataModel"/>
      </ext>
    </extLst>
  </cacheSource>
  <cacheFields count="0"/>
  <cacheHierarchies count="42">
    <cacheHierarchy uniqueName="[SUFFOLK].[COUNTY]" caption="COUNTY" attribute="1" defaultMemberUniqueName="[SUFFOLK].[COUNTY].[All]" allUniqueName="[SUFFOLK].[COUNTY].[All]" dimensionUniqueName="[SUFFOLK]" displayFolder="" count="0" memberValueDatatype="130" unbalanced="0"/>
    <cacheHierarchy uniqueName="[SUFFOLK].[MEASURE]" caption="MEASURE" attribute="1" defaultMemberUniqueName="[SUFFOLK].[MEASURE].[All]" allUniqueName="[SUFFOLK].[MEASURE].[All]" dimensionUniqueName="[SUFFOLK]" displayFolder="" count="0" memberValueDatatype="130" unbalanced="0"/>
    <cacheHierarchy uniqueName="[SUFFOLK].[RATE100K]" caption="RATE100K" attribute="1" defaultMemberUniqueName="[SUFFOLK].[RATE100K].[All]" allUniqueName="[SUFFOLK].[RATE100K].[All]" dimensionUniqueName="[SUFFOLK]" displayFolder="" count="0" memberValueDatatype="5" unbalanced="0"/>
    <cacheHierarchy uniqueName="[SUFFOLK].[UNDER_EIGHTEEN]" caption="UNDER_EIGHTEEN" attribute="1" defaultMemberUniqueName="[SUFFOLK].[UNDER_EIGHTEEN].[All]" allUniqueName="[SUFFOLK].[UNDER_EIGHTEEN].[All]" dimensionUniqueName="[SUFFOLK]" displayFolder="" count="0" memberValueDatatype="5" unbalanced="0"/>
    <cacheHierarchy uniqueName="[SUFFOLK].[EIGHTEEN_TO_SIXTYFOUR]" caption="EIGHTEEN_TO_SIXTYFOUR" attribute="1" defaultMemberUniqueName="[SUFFOLK].[EIGHTEEN_TO_SIXTYFOUR].[All]" allUniqueName="[SUFFOLK].[EIGHTEEN_TO_SIXTYFOUR].[All]" dimensionUniqueName="[SUFFOLK]" displayFolder="" count="0" memberValueDatatype="5" unbalanced="0"/>
    <cacheHierarchy uniqueName="[SUFFOLK].[SIXTYFIVE_AND_OVER]" caption="SIXTYFIVE_AND_OVER" attribute="1" defaultMemberUniqueName="[SUFFOLK].[SIXTYFIVE_AND_OVER].[All]" allUniqueName="[SUFFOLK].[SIXTYFIVE_AND_OVER].[All]" dimensionUniqueName="[SUFFOLK]" displayFolder="" count="0" memberValueDatatype="5" unbalanced="0"/>
    <cacheHierarchy uniqueName="[SUFFOLK].[YEAR]" caption="YEAR" attribute="1" defaultMemberUniqueName="[SUFFOLK].[YEAR].[All]" allUniqueName="[SUFFOLK].[YEAR].[All]" dimensionUniqueName="[SUFFOLK]" displayFolder="" count="0" memberValueDatatype="5" unbalanced="0"/>
    <cacheHierarchy uniqueName="[ZIPCODE].[PT_ZIP]" caption="PT_ZIP" attribute="1" defaultMemberUniqueName="[ZIPCODE].[PT_ZIP].[All]" allUniqueName="[ZIPCODE].[PT_ZIP].[All]" dimensionUniqueName="[ZIPCODE]" displayFolder="" count="0" memberValueDatatype="130" unbalanced="0"/>
    <cacheHierarchy uniqueName="[ZIPCODE].[MEASURE]" caption="MEASURE" attribute="1" defaultMemberUniqueName="[ZIPCODE].[MEASURE].[All]" allUniqueName="[ZIPCODE].[MEASURE].[All]" dimensionUniqueName="[ZIPCODE]" displayFolder="" count="0" memberValueDatatype="130" unbalanced="0"/>
    <cacheHierarchy uniqueName="[ZIPCODE].[RATE100K]" caption="RATE100K" attribute="1" defaultMemberUniqueName="[ZIPCODE].[RATE100K].[All]" allUniqueName="[ZIPCODE].[RATE100K].[All]" dimensionUniqueName="[ZIPCODE]" displayFolder="" count="0" memberValueDatatype="5" unbalanced="0"/>
    <cacheHierarchy uniqueName="[ZIPCODE].[UNDER_EIGHTEEN]" caption="UNDER_EIGHTEEN" attribute="1" defaultMemberUniqueName="[ZIPCODE].[UNDER_EIGHTEEN].[All]" allUniqueName="[ZIPCODE].[UNDER_EIGHTEEN].[All]" dimensionUniqueName="[ZIPCODE]" displayFolder="" count="0" memberValueDatatype="5" unbalanced="0"/>
    <cacheHierarchy uniqueName="[ZIPCODE].[EIGHTEEN_TO_SIXTYFOUR]" caption="EIGHTEEN_TO_SIXTYFOUR" attribute="1" defaultMemberUniqueName="[ZIPCODE].[EIGHTEEN_TO_SIXTYFOUR].[All]" allUniqueName="[ZIPCODE].[EIGHTEEN_TO_SIXTYFOUR].[All]" dimensionUniqueName="[ZIPCODE]" displayFolder="" count="0" memberValueDatatype="5" unbalanced="0"/>
    <cacheHierarchy uniqueName="[ZIPCODE].[SIXTYFIVE_AND_OVER]" caption="SIXTYFIVE_AND_OVER" attribute="1" defaultMemberUniqueName="[ZIPCODE].[SIXTYFIVE_AND_OVER].[All]" allUniqueName="[ZIPCODE].[SIXTYFIVE_AND_OVER].[All]" dimensionUniqueName="[ZIPCODE]" displayFolder="" count="0" memberValueDatatype="5" unbalanced="0"/>
    <cacheHierarchy uniqueName="[ZIPCODE].[YEAR]" caption="YEAR" attribute="1" defaultMemberUniqueName="[ZIPCODE].[YEAR].[All]" allUniqueName="[ZIPCODE].[YEAR].[All]" dimensionUniqueName="[ZIPCODE]" displayFolder="" count="2" memberValueDatatype="5" unbalanced="0"/>
    <cacheHierarchy uniqueName="[Measures].[SQRT &lt;18]" caption="SQRT &lt;18" measure="1" displayFolder="" measureGroup="SUFFOLK" count="0"/>
    <cacheHierarchy uniqueName="[Measures].[SQRT 18-64]" caption="SQRT 18-64" measure="1" displayFolder="" measureGroup="SUFFOLK" count="0"/>
    <cacheHierarchy uniqueName="[Measures].[SQRT &gt;=65]" caption="SQRT &gt;=65" measure="1" displayFolder="" measureGroup="SUFFOLK" count="0"/>
    <cacheHierarchy uniqueName="[Measures].[SQRT OF V]" caption="SQRT OF V" measure="1" displayFolder="" measureGroup="SUFFOLK" count="0"/>
    <cacheHierarchy uniqueName="[Measures].[SQRT &lt; 18]" caption="SQRT &lt; 18" measure="1" displayFolder="" measureGroup="ZIPCODE" count="0"/>
    <cacheHierarchy uniqueName="[Measures].[SQRT 18 - 64]" caption="SQRT 18 - 64" measure="1" displayFolder="" measureGroup="ZIPCODE" count="0"/>
    <cacheHierarchy uniqueName="[Measures].[SQRT &gt;= 65]" caption="SQRT &gt;= 65" measure="1" displayFolder="" measureGroup="ZIPCODE" count="0"/>
    <cacheHierarchy uniqueName="[Measures].[SQRT OF Var]" caption="SQRT OF Var" measure="1" displayFolder="" measureGroup="ZIPCODE" count="0"/>
    <cacheHierarchy uniqueName="[Measures].[Sum of UNDER_EIGHTEEN]" caption="Sum of UNDER_EIGHTEEN" measure="1" displayFolder="" measureGroup="SUFFOLK" count="0">
      <extLst>
        <ext xmlns:x15="http://schemas.microsoft.com/office/spreadsheetml/2010/11/main" uri="{B97F6D7D-B522-45F9-BDA1-12C45D357490}">
          <x15:cacheHierarchy aggregatedColumn="3"/>
        </ext>
      </extLst>
    </cacheHierarchy>
    <cacheHierarchy uniqueName="[Measures].[Sum of EIGHTEEN_TO_SIXTYFOUR]" caption="Sum of EIGHTEEN_TO_SIXTYFOUR" measure="1" displayFolder="" measureGroup="SUFFOLK" count="0">
      <extLst>
        <ext xmlns:x15="http://schemas.microsoft.com/office/spreadsheetml/2010/11/main" uri="{B97F6D7D-B522-45F9-BDA1-12C45D357490}">
          <x15:cacheHierarchy aggregatedColumn="4"/>
        </ext>
      </extLst>
    </cacheHierarchy>
    <cacheHierarchy uniqueName="[Measures].[Sum of SIXTYFIVE_AND_OVER]" caption="Sum of SIXTYFIVE_AND_OVER" measure="1" displayFolder="" measureGroup="SUFFOLK" count="0">
      <extLst>
        <ext xmlns:x15="http://schemas.microsoft.com/office/spreadsheetml/2010/11/main" uri="{B97F6D7D-B522-45F9-BDA1-12C45D357490}">
          <x15:cacheHierarchy aggregatedColumn="5"/>
        </ext>
      </extLst>
    </cacheHierarchy>
    <cacheHierarchy uniqueName="[Measures].[Min of UNDER_EIGHTEEN]" caption="Min of UNDER_EIGHTEEN" measure="1" displayFolder="" measureGroup="SUFFOLK" count="0">
      <extLst>
        <ext xmlns:x15="http://schemas.microsoft.com/office/spreadsheetml/2010/11/main" uri="{B97F6D7D-B522-45F9-BDA1-12C45D357490}">
          <x15:cacheHierarchy aggregatedColumn="3"/>
        </ext>
      </extLst>
    </cacheHierarchy>
    <cacheHierarchy uniqueName="[Measures].[Average of UNDER_EIGHTEEN]" caption="Average of UNDER_EIGHTEEN" measure="1" displayFolder="" measureGroup="SUFFOLK" count="0">
      <extLst>
        <ext xmlns:x15="http://schemas.microsoft.com/office/spreadsheetml/2010/11/main" uri="{B97F6D7D-B522-45F9-BDA1-12C45D357490}">
          <x15:cacheHierarchy aggregatedColumn="3"/>
        </ext>
      </extLst>
    </cacheHierarchy>
    <cacheHierarchy uniqueName="[Measures].[Average of EIGHTEEN_TO_SIXTYFOUR]" caption="Average of EIGHTEEN_TO_SIXTYFOUR" measure="1" displayFolder="" measureGroup="SUFFOLK" count="0">
      <extLst>
        <ext xmlns:x15="http://schemas.microsoft.com/office/spreadsheetml/2010/11/main" uri="{B97F6D7D-B522-45F9-BDA1-12C45D357490}">
          <x15:cacheHierarchy aggregatedColumn="4"/>
        </ext>
      </extLst>
    </cacheHierarchy>
    <cacheHierarchy uniqueName="[Measures].[Average of SIXTYFIVE_AND_OVER]" caption="Average of SIXTYFIVE_AND_OVER" measure="1" displayFolder="" measureGroup="SUFFOLK" count="0">
      <extLst>
        <ext xmlns:x15="http://schemas.microsoft.com/office/spreadsheetml/2010/11/main" uri="{B97F6D7D-B522-45F9-BDA1-12C45D357490}">
          <x15:cacheHierarchy aggregatedColumn="5"/>
        </ext>
      </extLst>
    </cacheHierarchy>
    <cacheHierarchy uniqueName="[Measures].[Sum of RATE100K]" caption="Sum of RATE100K" measure="1" displayFolder="" measureGroup="SUFFOLK" count="0">
      <extLst>
        <ext xmlns:x15="http://schemas.microsoft.com/office/spreadsheetml/2010/11/main" uri="{B97F6D7D-B522-45F9-BDA1-12C45D357490}">
          <x15:cacheHierarchy aggregatedColumn="2"/>
        </ext>
      </extLst>
    </cacheHierarchy>
    <cacheHierarchy uniqueName="[Measures].[Sum of RATE100K 2]" caption="Sum of RATE100K 2" measure="1" displayFolder="" measureGroup="ZIPCODE" count="0">
      <extLst>
        <ext xmlns:x15="http://schemas.microsoft.com/office/spreadsheetml/2010/11/main" uri="{B97F6D7D-B522-45F9-BDA1-12C45D357490}">
          <x15:cacheHierarchy aggregatedColumn="9"/>
        </ext>
      </extLst>
    </cacheHierarchy>
    <cacheHierarchy uniqueName="[Measures].[Average of RATE100K]" caption="Average of RATE100K" measure="1" displayFolder="" measureGroup="ZIPCODE" count="0">
      <extLst>
        <ext xmlns:x15="http://schemas.microsoft.com/office/spreadsheetml/2010/11/main" uri="{B97F6D7D-B522-45F9-BDA1-12C45D357490}">
          <x15:cacheHierarchy aggregatedColumn="9"/>
        </ext>
      </extLst>
    </cacheHierarchy>
    <cacheHierarchy uniqueName="[Measures].[Sum of UNDER_EIGHTEEN 2]" caption="Sum of UNDER_EIGHTEEN 2" measure="1" displayFolder="" measureGroup="ZIPCODE" count="0">
      <extLst>
        <ext xmlns:x15="http://schemas.microsoft.com/office/spreadsheetml/2010/11/main" uri="{B97F6D7D-B522-45F9-BDA1-12C45D357490}">
          <x15:cacheHierarchy aggregatedColumn="10"/>
        </ext>
      </extLst>
    </cacheHierarchy>
    <cacheHierarchy uniqueName="[Measures].[Average of UNDER_EIGHTEEN 2]" caption="Average of UNDER_EIGHTEEN 2" measure="1" displayFolder="" measureGroup="ZIPCODE" count="0">
      <extLst>
        <ext xmlns:x15="http://schemas.microsoft.com/office/spreadsheetml/2010/11/main" uri="{B97F6D7D-B522-45F9-BDA1-12C45D357490}">
          <x15:cacheHierarchy aggregatedColumn="10"/>
        </ext>
      </extLst>
    </cacheHierarchy>
    <cacheHierarchy uniqueName="[Measures].[Sum of EIGHTEEN_TO_SIXTYFOUR 2]" caption="Sum of EIGHTEEN_TO_SIXTYFOUR 2" measure="1" displayFolder="" measureGroup="ZIPCODE" count="0">
      <extLst>
        <ext xmlns:x15="http://schemas.microsoft.com/office/spreadsheetml/2010/11/main" uri="{B97F6D7D-B522-45F9-BDA1-12C45D357490}">
          <x15:cacheHierarchy aggregatedColumn="11"/>
        </ext>
      </extLst>
    </cacheHierarchy>
    <cacheHierarchy uniqueName="[Measures].[Average of EIGHTEEN_TO_SIXTYFOUR 2]" caption="Average of EIGHTEEN_TO_SIXTYFOUR 2" measure="1" displayFolder="" measureGroup="ZIPCODE" count="0">
      <extLst>
        <ext xmlns:x15="http://schemas.microsoft.com/office/spreadsheetml/2010/11/main" uri="{B97F6D7D-B522-45F9-BDA1-12C45D357490}">
          <x15:cacheHierarchy aggregatedColumn="11"/>
        </ext>
      </extLst>
    </cacheHierarchy>
    <cacheHierarchy uniqueName="[Measures].[Sum of SIXTYFIVE_AND_OVER 2]" caption="Sum of SIXTYFIVE_AND_OVER 2" measure="1" displayFolder="" measureGroup="ZIPCODE" count="0">
      <extLst>
        <ext xmlns:x15="http://schemas.microsoft.com/office/spreadsheetml/2010/11/main" uri="{B97F6D7D-B522-45F9-BDA1-12C45D357490}">
          <x15:cacheHierarchy aggregatedColumn="12"/>
        </ext>
      </extLst>
    </cacheHierarchy>
    <cacheHierarchy uniqueName="[Measures].[Average of SIXTYFIVE_AND_OVER 2]" caption="Average of SIXTYFIVE_AND_OVER 2" measure="1" displayFolder="" measureGroup="ZIPCODE" count="0">
      <extLst>
        <ext xmlns:x15="http://schemas.microsoft.com/office/spreadsheetml/2010/11/main" uri="{B97F6D7D-B522-45F9-BDA1-12C45D357490}">
          <x15:cacheHierarchy aggregatedColumn="12"/>
        </ext>
      </extLst>
    </cacheHierarchy>
    <cacheHierarchy uniqueName="[Measures].[Sum of YEAR]" caption="Sum of YEAR" measure="1" displayFolder="" measureGroup="ZIPCODE" count="0">
      <extLst>
        <ext xmlns:x15="http://schemas.microsoft.com/office/spreadsheetml/2010/11/main" uri="{B97F6D7D-B522-45F9-BDA1-12C45D357490}">
          <x15:cacheHierarchy aggregatedColumn="13"/>
        </ext>
      </extLst>
    </cacheHierarchy>
    <cacheHierarchy uniqueName="[Measures].[_Count SUFFOLK]" caption="_Count SUFFOLK" measure="1" displayFolder="" measureGroup="SUFFOLK" count="0" hidden="1"/>
    <cacheHierarchy uniqueName="[Measures].[_Count ZIPCODE]" caption="_Count ZIPCODE" measure="1" displayFolder="" measureGroup="ZIPCODE" count="0" hidden="1"/>
    <cacheHierarchy uniqueName="[Measures].[__XL_Count of Models]" caption="__XL_Count of Models" measure="1" displayFolder="" count="0" hidden="1"/>
  </cacheHierarchies>
  <kpis count="0"/>
  <extLst>
    <ext xmlns:x14="http://schemas.microsoft.com/office/spreadsheetml/2009/9/main" uri="{725AE2AE-9491-48be-B2B4-4EB974FC3084}">
      <x14:pivotCacheDefinition slicerData="1" pivotCacheId="40"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saveData="0" refreshedBy="Melissa Bauer" refreshedDate="43980.482652430554" backgroundQuery="1" createdVersion="5" refreshedVersion="5" minRefreshableVersion="3" recordCount="0" supportSubquery="1" supportAdvancedDrill="1">
  <cacheSource type="external" connectionId="2"/>
  <cacheFields count="4">
    <cacheField name="[ZIPCODE].[PT_ZIP].[PT_ZIP]" caption="PT_ZIP" numFmtId="0" hierarchy="7" level="1">
      <sharedItems count="2">
        <s v="Nassau Rest"/>
        <s v="Selected Communities"/>
      </sharedItems>
    </cacheField>
    <cacheField name="[ZIPCODE].[MEASURE].[MEASURE]" caption="MEASURE" numFmtId="0" hierarchy="8" level="1">
      <sharedItems containsSemiMixedTypes="0" containsNonDate="0" containsString="0"/>
    </cacheField>
    <cacheField name="[Measures].[Average of UNDER_EIGHTEEN 2]" caption="Average of UNDER_EIGHTEEN 2" numFmtId="0" hierarchy="33" level="32767"/>
    <cacheField name="[Measures].[SQRT &lt; 18]" caption="SQRT &lt; 18" numFmtId="0" hierarchy="18" level="32767"/>
  </cacheFields>
  <cacheHierarchies count="42">
    <cacheHierarchy uniqueName="[SUFFOLK].[COUNTY]" caption="COUNTY" attribute="1" defaultMemberUniqueName="[SUFFOLK].[COUNTY].[All]" allUniqueName="[SUFFOLK].[COUNTY].[All]" dimensionUniqueName="[SUFFOLK]" displayFolder="" count="0" memberValueDatatype="130" unbalanced="0"/>
    <cacheHierarchy uniqueName="[SUFFOLK].[MEASURE]" caption="MEASURE" attribute="1" defaultMemberUniqueName="[SUFFOLK].[MEASURE].[All]" allUniqueName="[SUFFOLK].[MEASURE].[All]" dimensionUniqueName="[SUFFOLK]" displayFolder="" count="0" memberValueDatatype="130" unbalanced="0"/>
    <cacheHierarchy uniqueName="[SUFFOLK].[RATE100K]" caption="RATE100K" attribute="1" defaultMemberUniqueName="[SUFFOLK].[RATE100K].[All]" allUniqueName="[SUFFOLK].[RATE100K].[All]" dimensionUniqueName="[SUFFOLK]" displayFolder="" count="0" memberValueDatatype="5" unbalanced="0"/>
    <cacheHierarchy uniqueName="[SUFFOLK].[UNDER_EIGHTEEN]" caption="UNDER_EIGHTEEN" attribute="1" defaultMemberUniqueName="[SUFFOLK].[UNDER_EIGHTEEN].[All]" allUniqueName="[SUFFOLK].[UNDER_EIGHTEEN].[All]" dimensionUniqueName="[SUFFOLK]" displayFolder="" count="0" memberValueDatatype="5" unbalanced="0"/>
    <cacheHierarchy uniqueName="[SUFFOLK].[EIGHTEEN_TO_SIXTYFOUR]" caption="EIGHTEEN_TO_SIXTYFOUR" attribute="1" defaultMemberUniqueName="[SUFFOLK].[EIGHTEEN_TO_SIXTYFOUR].[All]" allUniqueName="[SUFFOLK].[EIGHTEEN_TO_SIXTYFOUR].[All]" dimensionUniqueName="[SUFFOLK]" displayFolder="" count="0" memberValueDatatype="5" unbalanced="0"/>
    <cacheHierarchy uniqueName="[SUFFOLK].[SIXTYFIVE_AND_OVER]" caption="SIXTYFIVE_AND_OVER" attribute="1" defaultMemberUniqueName="[SUFFOLK].[SIXTYFIVE_AND_OVER].[All]" allUniqueName="[SUFFOLK].[SIXTYFIVE_AND_OVER].[All]" dimensionUniqueName="[SUFFOLK]" displayFolder="" count="0" memberValueDatatype="5" unbalanced="0"/>
    <cacheHierarchy uniqueName="[SUFFOLK].[YEAR]" caption="YEAR" attribute="1" defaultMemberUniqueName="[SUFFOLK].[YEAR].[All]" allUniqueName="[SUFFOLK].[YEAR].[All]" dimensionUniqueName="[SUFFOLK]" displayFolder="" count="0" memberValueDatatype="5" unbalanced="0"/>
    <cacheHierarchy uniqueName="[ZIPCODE].[PT_ZIP]" caption="PT_ZIP" attribute="1" defaultMemberUniqueName="[ZIPCODE].[PT_ZIP].[All]" allUniqueName="[ZIPCODE].[PT_ZIP].[All]" dimensionUniqueName="[ZIPCODE]" displayFolder="" count="2" memberValueDatatype="130" unbalanced="0">
      <fieldsUsage count="2">
        <fieldUsage x="-1"/>
        <fieldUsage x="0"/>
      </fieldsUsage>
    </cacheHierarchy>
    <cacheHierarchy uniqueName="[ZIPCODE].[MEASURE]" caption="MEASURE" attribute="1" defaultMemberUniqueName="[ZIPCODE].[MEASURE].[All]" allUniqueName="[ZIPCODE].[MEASURE].[All]" dimensionUniqueName="[ZIPCODE]" displayFolder="" count="2" memberValueDatatype="130" unbalanced="0">
      <fieldsUsage count="2">
        <fieldUsage x="-1"/>
        <fieldUsage x="1"/>
      </fieldsUsage>
    </cacheHierarchy>
    <cacheHierarchy uniqueName="[ZIPCODE].[RATE100K]" caption="RATE100K" attribute="1" defaultMemberUniqueName="[ZIPCODE].[RATE100K].[All]" allUniqueName="[ZIPCODE].[RATE100K].[All]" dimensionUniqueName="[ZIPCODE]" displayFolder="" count="0" memberValueDatatype="5" unbalanced="0"/>
    <cacheHierarchy uniqueName="[ZIPCODE].[UNDER_EIGHTEEN]" caption="UNDER_EIGHTEEN" attribute="1" defaultMemberUniqueName="[ZIPCODE].[UNDER_EIGHTEEN].[All]" allUniqueName="[ZIPCODE].[UNDER_EIGHTEEN].[All]" dimensionUniqueName="[ZIPCODE]" displayFolder="" count="0" memberValueDatatype="5" unbalanced="0"/>
    <cacheHierarchy uniqueName="[ZIPCODE].[EIGHTEEN_TO_SIXTYFOUR]" caption="EIGHTEEN_TO_SIXTYFOUR" attribute="1" defaultMemberUniqueName="[ZIPCODE].[EIGHTEEN_TO_SIXTYFOUR].[All]" allUniqueName="[ZIPCODE].[EIGHTEEN_TO_SIXTYFOUR].[All]" dimensionUniqueName="[ZIPCODE]" displayFolder="" count="0" memberValueDatatype="5" unbalanced="0"/>
    <cacheHierarchy uniqueName="[ZIPCODE].[SIXTYFIVE_AND_OVER]" caption="SIXTYFIVE_AND_OVER" attribute="1" defaultMemberUniqueName="[ZIPCODE].[SIXTYFIVE_AND_OVER].[All]" allUniqueName="[ZIPCODE].[SIXTYFIVE_AND_OVER].[All]" dimensionUniqueName="[ZIPCODE]" displayFolder="" count="0" memberValueDatatype="5" unbalanced="0"/>
    <cacheHierarchy uniqueName="[ZIPCODE].[YEAR]" caption="YEAR" attribute="1" defaultMemberUniqueName="[ZIPCODE].[YEAR].[All]" allUniqueName="[ZIPCODE].[YEAR].[All]" dimensionUniqueName="[ZIPCODE]" displayFolder="" count="0" memberValueDatatype="5" unbalanced="0"/>
    <cacheHierarchy uniqueName="[Measures].[SQRT &lt;18]" caption="SQRT &lt;18" measure="1" displayFolder="" measureGroup="SUFFOLK" count="0"/>
    <cacheHierarchy uniqueName="[Measures].[SQRT 18-64]" caption="SQRT 18-64" measure="1" displayFolder="" measureGroup="SUFFOLK" count="0"/>
    <cacheHierarchy uniqueName="[Measures].[SQRT &gt;=65]" caption="SQRT &gt;=65" measure="1" displayFolder="" measureGroup="SUFFOLK" count="0"/>
    <cacheHierarchy uniqueName="[Measures].[SQRT OF V]" caption="SQRT OF V" measure="1" displayFolder="" measureGroup="SUFFOLK" count="0"/>
    <cacheHierarchy uniqueName="[Measures].[SQRT &lt; 18]" caption="SQRT &lt; 18" measure="1" displayFolder="" measureGroup="ZIPCODE" count="0" oneField="1">
      <fieldsUsage count="1">
        <fieldUsage x="3"/>
      </fieldsUsage>
    </cacheHierarchy>
    <cacheHierarchy uniqueName="[Measures].[SQRT 18 - 64]" caption="SQRT 18 - 64" measure="1" displayFolder="" measureGroup="ZIPCODE" count="0"/>
    <cacheHierarchy uniqueName="[Measures].[SQRT &gt;= 65]" caption="SQRT &gt;= 65" measure="1" displayFolder="" measureGroup="ZIPCODE" count="0"/>
    <cacheHierarchy uniqueName="[Measures].[SQRT OF Var]" caption="SQRT OF Var" measure="1" displayFolder="" measureGroup="ZIPCODE" count="0"/>
    <cacheHierarchy uniqueName="[Measures].[Sum of UNDER_EIGHTEEN]" caption="Sum of UNDER_EIGHTEEN" measure="1" displayFolder="" measureGroup="SUFFOLK" count="0">
      <extLst>
        <ext xmlns:x15="http://schemas.microsoft.com/office/spreadsheetml/2010/11/main" uri="{B97F6D7D-B522-45F9-BDA1-12C45D357490}">
          <x15:cacheHierarchy aggregatedColumn="3"/>
        </ext>
      </extLst>
    </cacheHierarchy>
    <cacheHierarchy uniqueName="[Measures].[Sum of EIGHTEEN_TO_SIXTYFOUR]" caption="Sum of EIGHTEEN_TO_SIXTYFOUR" measure="1" displayFolder="" measureGroup="SUFFOLK" count="0">
      <extLst>
        <ext xmlns:x15="http://schemas.microsoft.com/office/spreadsheetml/2010/11/main" uri="{B97F6D7D-B522-45F9-BDA1-12C45D357490}">
          <x15:cacheHierarchy aggregatedColumn="4"/>
        </ext>
      </extLst>
    </cacheHierarchy>
    <cacheHierarchy uniqueName="[Measures].[Sum of SIXTYFIVE_AND_OVER]" caption="Sum of SIXTYFIVE_AND_OVER" measure="1" displayFolder="" measureGroup="SUFFOLK" count="0">
      <extLst>
        <ext xmlns:x15="http://schemas.microsoft.com/office/spreadsheetml/2010/11/main" uri="{B97F6D7D-B522-45F9-BDA1-12C45D357490}">
          <x15:cacheHierarchy aggregatedColumn="5"/>
        </ext>
      </extLst>
    </cacheHierarchy>
    <cacheHierarchy uniqueName="[Measures].[Min of UNDER_EIGHTEEN]" caption="Min of UNDER_EIGHTEEN" measure="1" displayFolder="" measureGroup="SUFFOLK" count="0">
      <extLst>
        <ext xmlns:x15="http://schemas.microsoft.com/office/spreadsheetml/2010/11/main" uri="{B97F6D7D-B522-45F9-BDA1-12C45D357490}">
          <x15:cacheHierarchy aggregatedColumn="3"/>
        </ext>
      </extLst>
    </cacheHierarchy>
    <cacheHierarchy uniqueName="[Measures].[Average of UNDER_EIGHTEEN]" caption="Average of UNDER_EIGHTEEN" measure="1" displayFolder="" measureGroup="SUFFOLK" count="0">
      <extLst>
        <ext xmlns:x15="http://schemas.microsoft.com/office/spreadsheetml/2010/11/main" uri="{B97F6D7D-B522-45F9-BDA1-12C45D357490}">
          <x15:cacheHierarchy aggregatedColumn="3"/>
        </ext>
      </extLst>
    </cacheHierarchy>
    <cacheHierarchy uniqueName="[Measures].[Average of EIGHTEEN_TO_SIXTYFOUR]" caption="Average of EIGHTEEN_TO_SIXTYFOUR" measure="1" displayFolder="" measureGroup="SUFFOLK" count="0">
      <extLst>
        <ext xmlns:x15="http://schemas.microsoft.com/office/spreadsheetml/2010/11/main" uri="{B97F6D7D-B522-45F9-BDA1-12C45D357490}">
          <x15:cacheHierarchy aggregatedColumn="4"/>
        </ext>
      </extLst>
    </cacheHierarchy>
    <cacheHierarchy uniqueName="[Measures].[Average of SIXTYFIVE_AND_OVER]" caption="Average of SIXTYFIVE_AND_OVER" measure="1" displayFolder="" measureGroup="SUFFOLK" count="0">
      <extLst>
        <ext xmlns:x15="http://schemas.microsoft.com/office/spreadsheetml/2010/11/main" uri="{B97F6D7D-B522-45F9-BDA1-12C45D357490}">
          <x15:cacheHierarchy aggregatedColumn="5"/>
        </ext>
      </extLst>
    </cacheHierarchy>
    <cacheHierarchy uniqueName="[Measures].[Sum of RATE100K]" caption="Sum of RATE100K" measure="1" displayFolder="" measureGroup="SUFFOLK" count="0">
      <extLst>
        <ext xmlns:x15="http://schemas.microsoft.com/office/spreadsheetml/2010/11/main" uri="{B97F6D7D-B522-45F9-BDA1-12C45D357490}">
          <x15:cacheHierarchy aggregatedColumn="2"/>
        </ext>
      </extLst>
    </cacheHierarchy>
    <cacheHierarchy uniqueName="[Measures].[Sum of RATE100K 2]" caption="Sum of RATE100K 2" measure="1" displayFolder="" measureGroup="ZIPCODE" count="0">
      <extLst>
        <ext xmlns:x15="http://schemas.microsoft.com/office/spreadsheetml/2010/11/main" uri="{B97F6D7D-B522-45F9-BDA1-12C45D357490}">
          <x15:cacheHierarchy aggregatedColumn="9"/>
        </ext>
      </extLst>
    </cacheHierarchy>
    <cacheHierarchy uniqueName="[Measures].[Average of RATE100K]" caption="Average of RATE100K" measure="1" displayFolder="" measureGroup="ZIPCODE" count="0">
      <extLst>
        <ext xmlns:x15="http://schemas.microsoft.com/office/spreadsheetml/2010/11/main" uri="{B97F6D7D-B522-45F9-BDA1-12C45D357490}">
          <x15:cacheHierarchy aggregatedColumn="9"/>
        </ext>
      </extLst>
    </cacheHierarchy>
    <cacheHierarchy uniqueName="[Measures].[Sum of UNDER_EIGHTEEN 2]" caption="Sum of UNDER_EIGHTEEN 2" measure="1" displayFolder="" measureGroup="ZIPCODE" count="0">
      <extLst>
        <ext xmlns:x15="http://schemas.microsoft.com/office/spreadsheetml/2010/11/main" uri="{B97F6D7D-B522-45F9-BDA1-12C45D357490}">
          <x15:cacheHierarchy aggregatedColumn="10"/>
        </ext>
      </extLst>
    </cacheHierarchy>
    <cacheHierarchy uniqueName="[Measures].[Average of UNDER_EIGHTEEN 2]" caption="Average of UNDER_EIGHTEEN 2" measure="1" displayFolder="" measureGroup="ZIPCODE" count="0" oneField="1">
      <fieldsUsage count="1">
        <fieldUsage x="2"/>
      </fieldsUsage>
      <extLst>
        <ext xmlns:x15="http://schemas.microsoft.com/office/spreadsheetml/2010/11/main" uri="{B97F6D7D-B522-45F9-BDA1-12C45D357490}">
          <x15:cacheHierarchy aggregatedColumn="10"/>
        </ext>
      </extLst>
    </cacheHierarchy>
    <cacheHierarchy uniqueName="[Measures].[Sum of EIGHTEEN_TO_SIXTYFOUR 2]" caption="Sum of EIGHTEEN_TO_SIXTYFOUR 2" measure="1" displayFolder="" measureGroup="ZIPCODE" count="0">
      <extLst>
        <ext xmlns:x15="http://schemas.microsoft.com/office/spreadsheetml/2010/11/main" uri="{B97F6D7D-B522-45F9-BDA1-12C45D357490}">
          <x15:cacheHierarchy aggregatedColumn="11"/>
        </ext>
      </extLst>
    </cacheHierarchy>
    <cacheHierarchy uniqueName="[Measures].[Average of EIGHTEEN_TO_SIXTYFOUR 2]" caption="Average of EIGHTEEN_TO_SIXTYFOUR 2" measure="1" displayFolder="" measureGroup="ZIPCODE" count="0">
      <extLst>
        <ext xmlns:x15="http://schemas.microsoft.com/office/spreadsheetml/2010/11/main" uri="{B97F6D7D-B522-45F9-BDA1-12C45D357490}">
          <x15:cacheHierarchy aggregatedColumn="11"/>
        </ext>
      </extLst>
    </cacheHierarchy>
    <cacheHierarchy uniqueName="[Measures].[Sum of SIXTYFIVE_AND_OVER 2]" caption="Sum of SIXTYFIVE_AND_OVER 2" measure="1" displayFolder="" measureGroup="ZIPCODE" count="0">
      <extLst>
        <ext xmlns:x15="http://schemas.microsoft.com/office/spreadsheetml/2010/11/main" uri="{B97F6D7D-B522-45F9-BDA1-12C45D357490}">
          <x15:cacheHierarchy aggregatedColumn="12"/>
        </ext>
      </extLst>
    </cacheHierarchy>
    <cacheHierarchy uniqueName="[Measures].[Average of SIXTYFIVE_AND_OVER 2]" caption="Average of SIXTYFIVE_AND_OVER 2" measure="1" displayFolder="" measureGroup="ZIPCODE" count="0">
      <extLst>
        <ext xmlns:x15="http://schemas.microsoft.com/office/spreadsheetml/2010/11/main" uri="{B97F6D7D-B522-45F9-BDA1-12C45D357490}">
          <x15:cacheHierarchy aggregatedColumn="12"/>
        </ext>
      </extLst>
    </cacheHierarchy>
    <cacheHierarchy uniqueName="[Measures].[Sum of YEAR]" caption="Sum of YEAR" measure="1" displayFolder="" measureGroup="ZIPCODE" count="0">
      <extLst>
        <ext xmlns:x15="http://schemas.microsoft.com/office/spreadsheetml/2010/11/main" uri="{B97F6D7D-B522-45F9-BDA1-12C45D357490}">
          <x15:cacheHierarchy aggregatedColumn="13"/>
        </ext>
      </extLst>
    </cacheHierarchy>
    <cacheHierarchy uniqueName="[Measures].[_Count SUFFOLK]" caption="_Count SUFFOLK" measure="1" displayFolder="" measureGroup="SUFFOLK" count="0" hidden="1"/>
    <cacheHierarchy uniqueName="[Measures].[_Count ZIPCODE]" caption="_Count ZIPCODE" measure="1" displayFolder="" measureGroup="ZIPCODE" count="0" hidden="1"/>
    <cacheHierarchy uniqueName="[Measures].[__XL_Count of Models]" caption="__XL_Count of Models" measure="1" displayFolder="" count="0" hidden="1"/>
  </cacheHierarchies>
  <kpis count="0"/>
  <dimensions count="3">
    <dimension measure="1" name="Measures" uniqueName="[Measures]" caption="Measures"/>
    <dimension name="SUFFOLK" uniqueName="[SUFFOLK]" caption="SUFFOLK"/>
    <dimension name="ZIPCODE" uniqueName="[ZIPCODE]" caption="ZIPCODE"/>
  </dimensions>
  <measureGroups count="2">
    <measureGroup name="SUFFOLK" caption="SUFFOLK"/>
    <measureGroup name="ZIPCODE" caption="ZIPCODE"/>
  </measureGroups>
  <maps count="2">
    <map measureGroup="0" dimension="1"/>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saveData="0" refreshedBy="Melissa Bauer" refreshedDate="43980.482653935185" backgroundQuery="1" createdVersion="5" refreshedVersion="5" minRefreshableVersion="3" recordCount="0" supportSubquery="1" supportAdvancedDrill="1">
  <cacheSource type="external" connectionId="2"/>
  <cacheFields count="4">
    <cacheField name="[ZIPCODE].[PT_ZIP].[PT_ZIP]" caption="PT_ZIP" numFmtId="0" hierarchy="7" level="1">
      <sharedItems count="2">
        <s v="Nassau Rest"/>
        <s v="Selected Communities"/>
      </sharedItems>
    </cacheField>
    <cacheField name="[ZIPCODE].[MEASURE].[MEASURE]" caption="MEASURE" numFmtId="0" hierarchy="8" level="1">
      <sharedItems containsSemiMixedTypes="0" containsNonDate="0" containsString="0"/>
    </cacheField>
    <cacheField name="[Measures].[Average of EIGHTEEN_TO_SIXTYFOUR 2]" caption="Average of EIGHTEEN_TO_SIXTYFOUR 2" numFmtId="0" hierarchy="35" level="32767"/>
    <cacheField name="[Measures].[SQRT 18 - 64]" caption="SQRT 18 - 64" numFmtId="0" hierarchy="19" level="32767"/>
  </cacheFields>
  <cacheHierarchies count="42">
    <cacheHierarchy uniqueName="[SUFFOLK].[COUNTY]" caption="COUNTY" attribute="1" defaultMemberUniqueName="[SUFFOLK].[COUNTY].[All]" allUniqueName="[SUFFOLK].[COUNTY].[All]" dimensionUniqueName="[SUFFOLK]" displayFolder="" count="0" memberValueDatatype="130" unbalanced="0"/>
    <cacheHierarchy uniqueName="[SUFFOLK].[MEASURE]" caption="MEASURE" attribute="1" defaultMemberUniqueName="[SUFFOLK].[MEASURE].[All]" allUniqueName="[SUFFOLK].[MEASURE].[All]" dimensionUniqueName="[SUFFOLK]" displayFolder="" count="0" memberValueDatatype="130" unbalanced="0"/>
    <cacheHierarchy uniqueName="[SUFFOLK].[RATE100K]" caption="RATE100K" attribute="1" defaultMemberUniqueName="[SUFFOLK].[RATE100K].[All]" allUniqueName="[SUFFOLK].[RATE100K].[All]" dimensionUniqueName="[SUFFOLK]" displayFolder="" count="0" memberValueDatatype="5" unbalanced="0"/>
    <cacheHierarchy uniqueName="[SUFFOLK].[UNDER_EIGHTEEN]" caption="UNDER_EIGHTEEN" attribute="1" defaultMemberUniqueName="[SUFFOLK].[UNDER_EIGHTEEN].[All]" allUniqueName="[SUFFOLK].[UNDER_EIGHTEEN].[All]" dimensionUniqueName="[SUFFOLK]" displayFolder="" count="0" memberValueDatatype="5" unbalanced="0"/>
    <cacheHierarchy uniqueName="[SUFFOLK].[EIGHTEEN_TO_SIXTYFOUR]" caption="EIGHTEEN_TO_SIXTYFOUR" attribute="1" defaultMemberUniqueName="[SUFFOLK].[EIGHTEEN_TO_SIXTYFOUR].[All]" allUniqueName="[SUFFOLK].[EIGHTEEN_TO_SIXTYFOUR].[All]" dimensionUniqueName="[SUFFOLK]" displayFolder="" count="0" memberValueDatatype="5" unbalanced="0"/>
    <cacheHierarchy uniqueName="[SUFFOLK].[SIXTYFIVE_AND_OVER]" caption="SIXTYFIVE_AND_OVER" attribute="1" defaultMemberUniqueName="[SUFFOLK].[SIXTYFIVE_AND_OVER].[All]" allUniqueName="[SUFFOLK].[SIXTYFIVE_AND_OVER].[All]" dimensionUniqueName="[SUFFOLK]" displayFolder="" count="0" memberValueDatatype="5" unbalanced="0"/>
    <cacheHierarchy uniqueName="[SUFFOLK].[YEAR]" caption="YEAR" attribute="1" defaultMemberUniqueName="[SUFFOLK].[YEAR].[All]" allUniqueName="[SUFFOLK].[YEAR].[All]" dimensionUniqueName="[SUFFOLK]" displayFolder="" count="0" memberValueDatatype="5" unbalanced="0"/>
    <cacheHierarchy uniqueName="[ZIPCODE].[PT_ZIP]" caption="PT_ZIP" attribute="1" defaultMemberUniqueName="[ZIPCODE].[PT_ZIP].[All]" allUniqueName="[ZIPCODE].[PT_ZIP].[All]" dimensionUniqueName="[ZIPCODE]" displayFolder="" count="2" memberValueDatatype="130" unbalanced="0">
      <fieldsUsage count="2">
        <fieldUsage x="-1"/>
        <fieldUsage x="0"/>
      </fieldsUsage>
    </cacheHierarchy>
    <cacheHierarchy uniqueName="[ZIPCODE].[MEASURE]" caption="MEASURE" attribute="1" defaultMemberUniqueName="[ZIPCODE].[MEASURE].[All]" allUniqueName="[ZIPCODE].[MEASURE].[All]" dimensionUniqueName="[ZIPCODE]" displayFolder="" count="2" memberValueDatatype="130" unbalanced="0">
      <fieldsUsage count="2">
        <fieldUsage x="-1"/>
        <fieldUsage x="1"/>
      </fieldsUsage>
    </cacheHierarchy>
    <cacheHierarchy uniqueName="[ZIPCODE].[RATE100K]" caption="RATE100K" attribute="1" defaultMemberUniqueName="[ZIPCODE].[RATE100K].[All]" allUniqueName="[ZIPCODE].[RATE100K].[All]" dimensionUniqueName="[ZIPCODE]" displayFolder="" count="0" memberValueDatatype="5" unbalanced="0"/>
    <cacheHierarchy uniqueName="[ZIPCODE].[UNDER_EIGHTEEN]" caption="UNDER_EIGHTEEN" attribute="1" defaultMemberUniqueName="[ZIPCODE].[UNDER_EIGHTEEN].[All]" allUniqueName="[ZIPCODE].[UNDER_EIGHTEEN].[All]" dimensionUniqueName="[ZIPCODE]" displayFolder="" count="0" memberValueDatatype="5" unbalanced="0"/>
    <cacheHierarchy uniqueName="[ZIPCODE].[EIGHTEEN_TO_SIXTYFOUR]" caption="EIGHTEEN_TO_SIXTYFOUR" attribute="1" defaultMemberUniqueName="[ZIPCODE].[EIGHTEEN_TO_SIXTYFOUR].[All]" allUniqueName="[ZIPCODE].[EIGHTEEN_TO_SIXTYFOUR].[All]" dimensionUniqueName="[ZIPCODE]" displayFolder="" count="0" memberValueDatatype="5" unbalanced="0"/>
    <cacheHierarchy uniqueName="[ZIPCODE].[SIXTYFIVE_AND_OVER]" caption="SIXTYFIVE_AND_OVER" attribute="1" defaultMemberUniqueName="[ZIPCODE].[SIXTYFIVE_AND_OVER].[All]" allUniqueName="[ZIPCODE].[SIXTYFIVE_AND_OVER].[All]" dimensionUniqueName="[ZIPCODE]" displayFolder="" count="0" memberValueDatatype="5" unbalanced="0"/>
    <cacheHierarchy uniqueName="[ZIPCODE].[YEAR]" caption="YEAR" attribute="1" defaultMemberUniqueName="[ZIPCODE].[YEAR].[All]" allUniqueName="[ZIPCODE].[YEAR].[All]" dimensionUniqueName="[ZIPCODE]" displayFolder="" count="0" memberValueDatatype="5" unbalanced="0"/>
    <cacheHierarchy uniqueName="[Measures].[SQRT &lt;18]" caption="SQRT &lt;18" measure="1" displayFolder="" measureGroup="SUFFOLK" count="0"/>
    <cacheHierarchy uniqueName="[Measures].[SQRT 18-64]" caption="SQRT 18-64" measure="1" displayFolder="" measureGroup="SUFFOLK" count="0"/>
    <cacheHierarchy uniqueName="[Measures].[SQRT &gt;=65]" caption="SQRT &gt;=65" measure="1" displayFolder="" measureGroup="SUFFOLK" count="0"/>
    <cacheHierarchy uniqueName="[Measures].[SQRT OF V]" caption="SQRT OF V" measure="1" displayFolder="" measureGroup="SUFFOLK" count="0"/>
    <cacheHierarchy uniqueName="[Measures].[SQRT &lt; 18]" caption="SQRT &lt; 18" measure="1" displayFolder="" measureGroup="ZIPCODE" count="0"/>
    <cacheHierarchy uniqueName="[Measures].[SQRT 18 - 64]" caption="SQRT 18 - 64" measure="1" displayFolder="" measureGroup="ZIPCODE" count="0" oneField="1">
      <fieldsUsage count="1">
        <fieldUsage x="3"/>
      </fieldsUsage>
    </cacheHierarchy>
    <cacheHierarchy uniqueName="[Measures].[SQRT &gt;= 65]" caption="SQRT &gt;= 65" measure="1" displayFolder="" measureGroup="ZIPCODE" count="0"/>
    <cacheHierarchy uniqueName="[Measures].[SQRT OF Var]" caption="SQRT OF Var" measure="1" displayFolder="" measureGroup="ZIPCODE" count="0"/>
    <cacheHierarchy uniqueName="[Measures].[Sum of UNDER_EIGHTEEN]" caption="Sum of UNDER_EIGHTEEN" measure="1" displayFolder="" measureGroup="SUFFOLK" count="0">
      <extLst>
        <ext xmlns:x15="http://schemas.microsoft.com/office/spreadsheetml/2010/11/main" uri="{B97F6D7D-B522-45F9-BDA1-12C45D357490}">
          <x15:cacheHierarchy aggregatedColumn="3"/>
        </ext>
      </extLst>
    </cacheHierarchy>
    <cacheHierarchy uniqueName="[Measures].[Sum of EIGHTEEN_TO_SIXTYFOUR]" caption="Sum of EIGHTEEN_TO_SIXTYFOUR" measure="1" displayFolder="" measureGroup="SUFFOLK" count="0">
      <extLst>
        <ext xmlns:x15="http://schemas.microsoft.com/office/spreadsheetml/2010/11/main" uri="{B97F6D7D-B522-45F9-BDA1-12C45D357490}">
          <x15:cacheHierarchy aggregatedColumn="4"/>
        </ext>
      </extLst>
    </cacheHierarchy>
    <cacheHierarchy uniqueName="[Measures].[Sum of SIXTYFIVE_AND_OVER]" caption="Sum of SIXTYFIVE_AND_OVER" measure="1" displayFolder="" measureGroup="SUFFOLK" count="0">
      <extLst>
        <ext xmlns:x15="http://schemas.microsoft.com/office/spreadsheetml/2010/11/main" uri="{B97F6D7D-B522-45F9-BDA1-12C45D357490}">
          <x15:cacheHierarchy aggregatedColumn="5"/>
        </ext>
      </extLst>
    </cacheHierarchy>
    <cacheHierarchy uniqueName="[Measures].[Min of UNDER_EIGHTEEN]" caption="Min of UNDER_EIGHTEEN" measure="1" displayFolder="" measureGroup="SUFFOLK" count="0">
      <extLst>
        <ext xmlns:x15="http://schemas.microsoft.com/office/spreadsheetml/2010/11/main" uri="{B97F6D7D-B522-45F9-BDA1-12C45D357490}">
          <x15:cacheHierarchy aggregatedColumn="3"/>
        </ext>
      </extLst>
    </cacheHierarchy>
    <cacheHierarchy uniqueName="[Measures].[Average of UNDER_EIGHTEEN]" caption="Average of UNDER_EIGHTEEN" measure="1" displayFolder="" measureGroup="SUFFOLK" count="0">
      <extLst>
        <ext xmlns:x15="http://schemas.microsoft.com/office/spreadsheetml/2010/11/main" uri="{B97F6D7D-B522-45F9-BDA1-12C45D357490}">
          <x15:cacheHierarchy aggregatedColumn="3"/>
        </ext>
      </extLst>
    </cacheHierarchy>
    <cacheHierarchy uniqueName="[Measures].[Average of EIGHTEEN_TO_SIXTYFOUR]" caption="Average of EIGHTEEN_TO_SIXTYFOUR" measure="1" displayFolder="" measureGroup="SUFFOLK" count="0">
      <extLst>
        <ext xmlns:x15="http://schemas.microsoft.com/office/spreadsheetml/2010/11/main" uri="{B97F6D7D-B522-45F9-BDA1-12C45D357490}">
          <x15:cacheHierarchy aggregatedColumn="4"/>
        </ext>
      </extLst>
    </cacheHierarchy>
    <cacheHierarchy uniqueName="[Measures].[Average of SIXTYFIVE_AND_OVER]" caption="Average of SIXTYFIVE_AND_OVER" measure="1" displayFolder="" measureGroup="SUFFOLK" count="0">
      <extLst>
        <ext xmlns:x15="http://schemas.microsoft.com/office/spreadsheetml/2010/11/main" uri="{B97F6D7D-B522-45F9-BDA1-12C45D357490}">
          <x15:cacheHierarchy aggregatedColumn="5"/>
        </ext>
      </extLst>
    </cacheHierarchy>
    <cacheHierarchy uniqueName="[Measures].[Sum of RATE100K]" caption="Sum of RATE100K" measure="1" displayFolder="" measureGroup="SUFFOLK" count="0">
      <extLst>
        <ext xmlns:x15="http://schemas.microsoft.com/office/spreadsheetml/2010/11/main" uri="{B97F6D7D-B522-45F9-BDA1-12C45D357490}">
          <x15:cacheHierarchy aggregatedColumn="2"/>
        </ext>
      </extLst>
    </cacheHierarchy>
    <cacheHierarchy uniqueName="[Measures].[Sum of RATE100K 2]" caption="Sum of RATE100K 2" measure="1" displayFolder="" measureGroup="ZIPCODE" count="0">
      <extLst>
        <ext xmlns:x15="http://schemas.microsoft.com/office/spreadsheetml/2010/11/main" uri="{B97F6D7D-B522-45F9-BDA1-12C45D357490}">
          <x15:cacheHierarchy aggregatedColumn="9"/>
        </ext>
      </extLst>
    </cacheHierarchy>
    <cacheHierarchy uniqueName="[Measures].[Average of RATE100K]" caption="Average of RATE100K" measure="1" displayFolder="" measureGroup="ZIPCODE" count="0">
      <extLst>
        <ext xmlns:x15="http://schemas.microsoft.com/office/spreadsheetml/2010/11/main" uri="{B97F6D7D-B522-45F9-BDA1-12C45D357490}">
          <x15:cacheHierarchy aggregatedColumn="9"/>
        </ext>
      </extLst>
    </cacheHierarchy>
    <cacheHierarchy uniqueName="[Measures].[Sum of UNDER_EIGHTEEN 2]" caption="Sum of UNDER_EIGHTEEN 2" measure="1" displayFolder="" measureGroup="ZIPCODE" count="0">
      <extLst>
        <ext xmlns:x15="http://schemas.microsoft.com/office/spreadsheetml/2010/11/main" uri="{B97F6D7D-B522-45F9-BDA1-12C45D357490}">
          <x15:cacheHierarchy aggregatedColumn="10"/>
        </ext>
      </extLst>
    </cacheHierarchy>
    <cacheHierarchy uniqueName="[Measures].[Average of UNDER_EIGHTEEN 2]" caption="Average of UNDER_EIGHTEEN 2" measure="1" displayFolder="" measureGroup="ZIPCODE" count="0">
      <extLst>
        <ext xmlns:x15="http://schemas.microsoft.com/office/spreadsheetml/2010/11/main" uri="{B97F6D7D-B522-45F9-BDA1-12C45D357490}">
          <x15:cacheHierarchy aggregatedColumn="10"/>
        </ext>
      </extLst>
    </cacheHierarchy>
    <cacheHierarchy uniqueName="[Measures].[Sum of EIGHTEEN_TO_SIXTYFOUR 2]" caption="Sum of EIGHTEEN_TO_SIXTYFOUR 2" measure="1" displayFolder="" measureGroup="ZIPCODE" count="0">
      <extLst>
        <ext xmlns:x15="http://schemas.microsoft.com/office/spreadsheetml/2010/11/main" uri="{B97F6D7D-B522-45F9-BDA1-12C45D357490}">
          <x15:cacheHierarchy aggregatedColumn="11"/>
        </ext>
      </extLst>
    </cacheHierarchy>
    <cacheHierarchy uniqueName="[Measures].[Average of EIGHTEEN_TO_SIXTYFOUR 2]" caption="Average of EIGHTEEN_TO_SIXTYFOUR 2" measure="1" displayFolder="" measureGroup="ZIPCODE" count="0" oneField="1">
      <fieldsUsage count="1">
        <fieldUsage x="2"/>
      </fieldsUsage>
      <extLst>
        <ext xmlns:x15="http://schemas.microsoft.com/office/spreadsheetml/2010/11/main" uri="{B97F6D7D-B522-45F9-BDA1-12C45D357490}">
          <x15:cacheHierarchy aggregatedColumn="11"/>
        </ext>
      </extLst>
    </cacheHierarchy>
    <cacheHierarchy uniqueName="[Measures].[Sum of SIXTYFIVE_AND_OVER 2]" caption="Sum of SIXTYFIVE_AND_OVER 2" measure="1" displayFolder="" measureGroup="ZIPCODE" count="0">
      <extLst>
        <ext xmlns:x15="http://schemas.microsoft.com/office/spreadsheetml/2010/11/main" uri="{B97F6D7D-B522-45F9-BDA1-12C45D357490}">
          <x15:cacheHierarchy aggregatedColumn="12"/>
        </ext>
      </extLst>
    </cacheHierarchy>
    <cacheHierarchy uniqueName="[Measures].[Average of SIXTYFIVE_AND_OVER 2]" caption="Average of SIXTYFIVE_AND_OVER 2" measure="1" displayFolder="" measureGroup="ZIPCODE" count="0">
      <extLst>
        <ext xmlns:x15="http://schemas.microsoft.com/office/spreadsheetml/2010/11/main" uri="{B97F6D7D-B522-45F9-BDA1-12C45D357490}">
          <x15:cacheHierarchy aggregatedColumn="12"/>
        </ext>
      </extLst>
    </cacheHierarchy>
    <cacheHierarchy uniqueName="[Measures].[Sum of YEAR]" caption="Sum of YEAR" measure="1" displayFolder="" measureGroup="ZIPCODE" count="0">
      <extLst>
        <ext xmlns:x15="http://schemas.microsoft.com/office/spreadsheetml/2010/11/main" uri="{B97F6D7D-B522-45F9-BDA1-12C45D357490}">
          <x15:cacheHierarchy aggregatedColumn="13"/>
        </ext>
      </extLst>
    </cacheHierarchy>
    <cacheHierarchy uniqueName="[Measures].[_Count SUFFOLK]" caption="_Count SUFFOLK" measure="1" displayFolder="" measureGroup="SUFFOLK" count="0" hidden="1"/>
    <cacheHierarchy uniqueName="[Measures].[_Count ZIPCODE]" caption="_Count ZIPCODE" measure="1" displayFolder="" measureGroup="ZIPCODE" count="0" hidden="1"/>
    <cacheHierarchy uniqueName="[Measures].[__XL_Count of Models]" caption="__XL_Count of Models" measure="1" displayFolder="" count="0" hidden="1"/>
  </cacheHierarchies>
  <kpis count="0"/>
  <dimensions count="3">
    <dimension measure="1" name="Measures" uniqueName="[Measures]" caption="Measures"/>
    <dimension name="SUFFOLK" uniqueName="[SUFFOLK]" caption="SUFFOLK"/>
    <dimension name="ZIPCODE" uniqueName="[ZIPCODE]" caption="ZIPCODE"/>
  </dimensions>
  <measureGroups count="2">
    <measureGroup name="SUFFOLK" caption="SUFFOLK"/>
    <measureGroup name="ZIPCODE" caption="ZIPCODE"/>
  </measureGroups>
  <maps count="2">
    <map measureGroup="0" dimension="1"/>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saveData="0" refreshedBy="Melissa Bauer" refreshedDate="43980.482655324071" backgroundQuery="1" createdVersion="5" refreshedVersion="5" minRefreshableVersion="3" recordCount="0" supportSubquery="1" supportAdvancedDrill="1">
  <cacheSource type="external" connectionId="2"/>
  <cacheFields count="4">
    <cacheField name="[ZIPCODE].[PT_ZIP].[PT_ZIP]" caption="PT_ZIP" numFmtId="0" hierarchy="7" level="1">
      <sharedItems count="2">
        <s v="Nassau Rest"/>
        <s v="Selected Communities"/>
      </sharedItems>
    </cacheField>
    <cacheField name="[ZIPCODE].[MEASURE].[MEASURE]" caption="MEASURE" numFmtId="0" hierarchy="8" level="1">
      <sharedItems containsSemiMixedTypes="0" containsNonDate="0" containsString="0"/>
    </cacheField>
    <cacheField name="[Measures].[SQRT &gt;= 65]" caption="SQRT &gt;= 65" numFmtId="0" hierarchy="20" level="32767"/>
    <cacheField name="[Measures].[Average of SIXTYFIVE_AND_OVER 2]" caption="Average of SIXTYFIVE_AND_OVER 2" numFmtId="0" hierarchy="37" level="32767"/>
  </cacheFields>
  <cacheHierarchies count="42">
    <cacheHierarchy uniqueName="[SUFFOLK].[COUNTY]" caption="COUNTY" attribute="1" defaultMemberUniqueName="[SUFFOLK].[COUNTY].[All]" allUniqueName="[SUFFOLK].[COUNTY].[All]" dimensionUniqueName="[SUFFOLK]" displayFolder="" count="0" memberValueDatatype="130" unbalanced="0"/>
    <cacheHierarchy uniqueName="[SUFFOLK].[MEASURE]" caption="MEASURE" attribute="1" defaultMemberUniqueName="[SUFFOLK].[MEASURE].[All]" allUniqueName="[SUFFOLK].[MEASURE].[All]" dimensionUniqueName="[SUFFOLK]" displayFolder="" count="0" memberValueDatatype="130" unbalanced="0"/>
    <cacheHierarchy uniqueName="[SUFFOLK].[RATE100K]" caption="RATE100K" attribute="1" defaultMemberUniqueName="[SUFFOLK].[RATE100K].[All]" allUniqueName="[SUFFOLK].[RATE100K].[All]" dimensionUniqueName="[SUFFOLK]" displayFolder="" count="0" memberValueDatatype="5" unbalanced="0"/>
    <cacheHierarchy uniqueName="[SUFFOLK].[UNDER_EIGHTEEN]" caption="UNDER_EIGHTEEN" attribute="1" defaultMemberUniqueName="[SUFFOLK].[UNDER_EIGHTEEN].[All]" allUniqueName="[SUFFOLK].[UNDER_EIGHTEEN].[All]" dimensionUniqueName="[SUFFOLK]" displayFolder="" count="0" memberValueDatatype="5" unbalanced="0"/>
    <cacheHierarchy uniqueName="[SUFFOLK].[EIGHTEEN_TO_SIXTYFOUR]" caption="EIGHTEEN_TO_SIXTYFOUR" attribute="1" defaultMemberUniqueName="[SUFFOLK].[EIGHTEEN_TO_SIXTYFOUR].[All]" allUniqueName="[SUFFOLK].[EIGHTEEN_TO_SIXTYFOUR].[All]" dimensionUniqueName="[SUFFOLK]" displayFolder="" count="0" memberValueDatatype="5" unbalanced="0"/>
    <cacheHierarchy uniqueName="[SUFFOLK].[SIXTYFIVE_AND_OVER]" caption="SIXTYFIVE_AND_OVER" attribute="1" defaultMemberUniqueName="[SUFFOLK].[SIXTYFIVE_AND_OVER].[All]" allUniqueName="[SUFFOLK].[SIXTYFIVE_AND_OVER].[All]" dimensionUniqueName="[SUFFOLK]" displayFolder="" count="0" memberValueDatatype="5" unbalanced="0"/>
    <cacheHierarchy uniqueName="[SUFFOLK].[YEAR]" caption="YEAR" attribute="1" defaultMemberUniqueName="[SUFFOLK].[YEAR].[All]" allUniqueName="[SUFFOLK].[YEAR].[All]" dimensionUniqueName="[SUFFOLK]" displayFolder="" count="0" memberValueDatatype="5" unbalanced="0"/>
    <cacheHierarchy uniqueName="[ZIPCODE].[PT_ZIP]" caption="PT_ZIP" attribute="1" defaultMemberUniqueName="[ZIPCODE].[PT_ZIP].[All]" allUniqueName="[ZIPCODE].[PT_ZIP].[All]" dimensionUniqueName="[ZIPCODE]" displayFolder="" count="2" memberValueDatatype="130" unbalanced="0">
      <fieldsUsage count="2">
        <fieldUsage x="-1"/>
        <fieldUsage x="0"/>
      </fieldsUsage>
    </cacheHierarchy>
    <cacheHierarchy uniqueName="[ZIPCODE].[MEASURE]" caption="MEASURE" attribute="1" defaultMemberUniqueName="[ZIPCODE].[MEASURE].[All]" allUniqueName="[ZIPCODE].[MEASURE].[All]" dimensionUniqueName="[ZIPCODE]" displayFolder="" count="2" memberValueDatatype="130" unbalanced="0">
      <fieldsUsage count="2">
        <fieldUsage x="-1"/>
        <fieldUsage x="1"/>
      </fieldsUsage>
    </cacheHierarchy>
    <cacheHierarchy uniqueName="[ZIPCODE].[RATE100K]" caption="RATE100K" attribute="1" defaultMemberUniqueName="[ZIPCODE].[RATE100K].[All]" allUniqueName="[ZIPCODE].[RATE100K].[All]" dimensionUniqueName="[ZIPCODE]" displayFolder="" count="0" memberValueDatatype="5" unbalanced="0"/>
    <cacheHierarchy uniqueName="[ZIPCODE].[UNDER_EIGHTEEN]" caption="UNDER_EIGHTEEN" attribute="1" defaultMemberUniqueName="[ZIPCODE].[UNDER_EIGHTEEN].[All]" allUniqueName="[ZIPCODE].[UNDER_EIGHTEEN].[All]" dimensionUniqueName="[ZIPCODE]" displayFolder="" count="0" memberValueDatatype="5" unbalanced="0"/>
    <cacheHierarchy uniqueName="[ZIPCODE].[EIGHTEEN_TO_SIXTYFOUR]" caption="EIGHTEEN_TO_SIXTYFOUR" attribute="1" defaultMemberUniqueName="[ZIPCODE].[EIGHTEEN_TO_SIXTYFOUR].[All]" allUniqueName="[ZIPCODE].[EIGHTEEN_TO_SIXTYFOUR].[All]" dimensionUniqueName="[ZIPCODE]" displayFolder="" count="0" memberValueDatatype="5" unbalanced="0"/>
    <cacheHierarchy uniqueName="[ZIPCODE].[SIXTYFIVE_AND_OVER]" caption="SIXTYFIVE_AND_OVER" attribute="1" defaultMemberUniqueName="[ZIPCODE].[SIXTYFIVE_AND_OVER].[All]" allUniqueName="[ZIPCODE].[SIXTYFIVE_AND_OVER].[All]" dimensionUniqueName="[ZIPCODE]" displayFolder="" count="0" memberValueDatatype="5" unbalanced="0"/>
    <cacheHierarchy uniqueName="[ZIPCODE].[YEAR]" caption="YEAR" attribute="1" defaultMemberUniqueName="[ZIPCODE].[YEAR].[All]" allUniqueName="[ZIPCODE].[YEAR].[All]" dimensionUniqueName="[ZIPCODE]" displayFolder="" count="0" memberValueDatatype="5" unbalanced="0"/>
    <cacheHierarchy uniqueName="[Measures].[SQRT &lt;18]" caption="SQRT &lt;18" measure="1" displayFolder="" measureGroup="SUFFOLK" count="0"/>
    <cacheHierarchy uniqueName="[Measures].[SQRT 18-64]" caption="SQRT 18-64" measure="1" displayFolder="" measureGroup="SUFFOLK" count="0"/>
    <cacheHierarchy uniqueName="[Measures].[SQRT &gt;=65]" caption="SQRT &gt;=65" measure="1" displayFolder="" measureGroup="SUFFOLK" count="0"/>
    <cacheHierarchy uniqueName="[Measures].[SQRT OF V]" caption="SQRT OF V" measure="1" displayFolder="" measureGroup="SUFFOLK" count="0"/>
    <cacheHierarchy uniqueName="[Measures].[SQRT &lt; 18]" caption="SQRT &lt; 18" measure="1" displayFolder="" measureGroup="ZIPCODE" count="0"/>
    <cacheHierarchy uniqueName="[Measures].[SQRT 18 - 64]" caption="SQRT 18 - 64" measure="1" displayFolder="" measureGroup="ZIPCODE" count="0"/>
    <cacheHierarchy uniqueName="[Measures].[SQRT &gt;= 65]" caption="SQRT &gt;= 65" measure="1" displayFolder="" measureGroup="ZIPCODE" count="0" oneField="1">
      <fieldsUsage count="1">
        <fieldUsage x="2"/>
      </fieldsUsage>
    </cacheHierarchy>
    <cacheHierarchy uniqueName="[Measures].[SQRT OF Var]" caption="SQRT OF Var" measure="1" displayFolder="" measureGroup="ZIPCODE" count="0"/>
    <cacheHierarchy uniqueName="[Measures].[Sum of UNDER_EIGHTEEN]" caption="Sum of UNDER_EIGHTEEN" measure="1" displayFolder="" measureGroup="SUFFOLK" count="0">
      <extLst>
        <ext xmlns:x15="http://schemas.microsoft.com/office/spreadsheetml/2010/11/main" uri="{B97F6D7D-B522-45F9-BDA1-12C45D357490}">
          <x15:cacheHierarchy aggregatedColumn="3"/>
        </ext>
      </extLst>
    </cacheHierarchy>
    <cacheHierarchy uniqueName="[Measures].[Sum of EIGHTEEN_TO_SIXTYFOUR]" caption="Sum of EIGHTEEN_TO_SIXTYFOUR" measure="1" displayFolder="" measureGroup="SUFFOLK" count="0">
      <extLst>
        <ext xmlns:x15="http://schemas.microsoft.com/office/spreadsheetml/2010/11/main" uri="{B97F6D7D-B522-45F9-BDA1-12C45D357490}">
          <x15:cacheHierarchy aggregatedColumn="4"/>
        </ext>
      </extLst>
    </cacheHierarchy>
    <cacheHierarchy uniqueName="[Measures].[Sum of SIXTYFIVE_AND_OVER]" caption="Sum of SIXTYFIVE_AND_OVER" measure="1" displayFolder="" measureGroup="SUFFOLK" count="0">
      <extLst>
        <ext xmlns:x15="http://schemas.microsoft.com/office/spreadsheetml/2010/11/main" uri="{B97F6D7D-B522-45F9-BDA1-12C45D357490}">
          <x15:cacheHierarchy aggregatedColumn="5"/>
        </ext>
      </extLst>
    </cacheHierarchy>
    <cacheHierarchy uniqueName="[Measures].[Min of UNDER_EIGHTEEN]" caption="Min of UNDER_EIGHTEEN" measure="1" displayFolder="" measureGroup="SUFFOLK" count="0">
      <extLst>
        <ext xmlns:x15="http://schemas.microsoft.com/office/spreadsheetml/2010/11/main" uri="{B97F6D7D-B522-45F9-BDA1-12C45D357490}">
          <x15:cacheHierarchy aggregatedColumn="3"/>
        </ext>
      </extLst>
    </cacheHierarchy>
    <cacheHierarchy uniqueName="[Measures].[Average of UNDER_EIGHTEEN]" caption="Average of UNDER_EIGHTEEN" measure="1" displayFolder="" measureGroup="SUFFOLK" count="0">
      <extLst>
        <ext xmlns:x15="http://schemas.microsoft.com/office/spreadsheetml/2010/11/main" uri="{B97F6D7D-B522-45F9-BDA1-12C45D357490}">
          <x15:cacheHierarchy aggregatedColumn="3"/>
        </ext>
      </extLst>
    </cacheHierarchy>
    <cacheHierarchy uniqueName="[Measures].[Average of EIGHTEEN_TO_SIXTYFOUR]" caption="Average of EIGHTEEN_TO_SIXTYFOUR" measure="1" displayFolder="" measureGroup="SUFFOLK" count="0">
      <extLst>
        <ext xmlns:x15="http://schemas.microsoft.com/office/spreadsheetml/2010/11/main" uri="{B97F6D7D-B522-45F9-BDA1-12C45D357490}">
          <x15:cacheHierarchy aggregatedColumn="4"/>
        </ext>
      </extLst>
    </cacheHierarchy>
    <cacheHierarchy uniqueName="[Measures].[Average of SIXTYFIVE_AND_OVER]" caption="Average of SIXTYFIVE_AND_OVER" measure="1" displayFolder="" measureGroup="SUFFOLK" count="0">
      <extLst>
        <ext xmlns:x15="http://schemas.microsoft.com/office/spreadsheetml/2010/11/main" uri="{B97F6D7D-B522-45F9-BDA1-12C45D357490}">
          <x15:cacheHierarchy aggregatedColumn="5"/>
        </ext>
      </extLst>
    </cacheHierarchy>
    <cacheHierarchy uniqueName="[Measures].[Sum of RATE100K]" caption="Sum of RATE100K" measure="1" displayFolder="" measureGroup="SUFFOLK" count="0">
      <extLst>
        <ext xmlns:x15="http://schemas.microsoft.com/office/spreadsheetml/2010/11/main" uri="{B97F6D7D-B522-45F9-BDA1-12C45D357490}">
          <x15:cacheHierarchy aggregatedColumn="2"/>
        </ext>
      </extLst>
    </cacheHierarchy>
    <cacheHierarchy uniqueName="[Measures].[Sum of RATE100K 2]" caption="Sum of RATE100K 2" measure="1" displayFolder="" measureGroup="ZIPCODE" count="0">
      <extLst>
        <ext xmlns:x15="http://schemas.microsoft.com/office/spreadsheetml/2010/11/main" uri="{B97F6D7D-B522-45F9-BDA1-12C45D357490}">
          <x15:cacheHierarchy aggregatedColumn="9"/>
        </ext>
      </extLst>
    </cacheHierarchy>
    <cacheHierarchy uniqueName="[Measures].[Average of RATE100K]" caption="Average of RATE100K" measure="1" displayFolder="" measureGroup="ZIPCODE" count="0">
      <extLst>
        <ext xmlns:x15="http://schemas.microsoft.com/office/spreadsheetml/2010/11/main" uri="{B97F6D7D-B522-45F9-BDA1-12C45D357490}">
          <x15:cacheHierarchy aggregatedColumn="9"/>
        </ext>
      </extLst>
    </cacheHierarchy>
    <cacheHierarchy uniqueName="[Measures].[Sum of UNDER_EIGHTEEN 2]" caption="Sum of UNDER_EIGHTEEN 2" measure="1" displayFolder="" measureGroup="ZIPCODE" count="0">
      <extLst>
        <ext xmlns:x15="http://schemas.microsoft.com/office/spreadsheetml/2010/11/main" uri="{B97F6D7D-B522-45F9-BDA1-12C45D357490}">
          <x15:cacheHierarchy aggregatedColumn="10"/>
        </ext>
      </extLst>
    </cacheHierarchy>
    <cacheHierarchy uniqueName="[Measures].[Average of UNDER_EIGHTEEN 2]" caption="Average of UNDER_EIGHTEEN 2" measure="1" displayFolder="" measureGroup="ZIPCODE" count="0">
      <extLst>
        <ext xmlns:x15="http://schemas.microsoft.com/office/spreadsheetml/2010/11/main" uri="{B97F6D7D-B522-45F9-BDA1-12C45D357490}">
          <x15:cacheHierarchy aggregatedColumn="10"/>
        </ext>
      </extLst>
    </cacheHierarchy>
    <cacheHierarchy uniqueName="[Measures].[Sum of EIGHTEEN_TO_SIXTYFOUR 2]" caption="Sum of EIGHTEEN_TO_SIXTYFOUR 2" measure="1" displayFolder="" measureGroup="ZIPCODE" count="0">
      <extLst>
        <ext xmlns:x15="http://schemas.microsoft.com/office/spreadsheetml/2010/11/main" uri="{B97F6D7D-B522-45F9-BDA1-12C45D357490}">
          <x15:cacheHierarchy aggregatedColumn="11"/>
        </ext>
      </extLst>
    </cacheHierarchy>
    <cacheHierarchy uniqueName="[Measures].[Average of EIGHTEEN_TO_SIXTYFOUR 2]" caption="Average of EIGHTEEN_TO_SIXTYFOUR 2" measure="1" displayFolder="" measureGroup="ZIPCODE" count="0">
      <extLst>
        <ext xmlns:x15="http://schemas.microsoft.com/office/spreadsheetml/2010/11/main" uri="{B97F6D7D-B522-45F9-BDA1-12C45D357490}">
          <x15:cacheHierarchy aggregatedColumn="11"/>
        </ext>
      </extLst>
    </cacheHierarchy>
    <cacheHierarchy uniqueName="[Measures].[Sum of SIXTYFIVE_AND_OVER 2]" caption="Sum of SIXTYFIVE_AND_OVER 2" measure="1" displayFolder="" measureGroup="ZIPCODE" count="0">
      <extLst>
        <ext xmlns:x15="http://schemas.microsoft.com/office/spreadsheetml/2010/11/main" uri="{B97F6D7D-B522-45F9-BDA1-12C45D357490}">
          <x15:cacheHierarchy aggregatedColumn="12"/>
        </ext>
      </extLst>
    </cacheHierarchy>
    <cacheHierarchy uniqueName="[Measures].[Average of SIXTYFIVE_AND_OVER 2]" caption="Average of SIXTYFIVE_AND_OVER 2" measure="1" displayFolder="" measureGroup="ZIPCODE" count="0" oneField="1">
      <fieldsUsage count="1">
        <fieldUsage x="3"/>
      </fieldsUsage>
      <extLst>
        <ext xmlns:x15="http://schemas.microsoft.com/office/spreadsheetml/2010/11/main" uri="{B97F6D7D-B522-45F9-BDA1-12C45D357490}">
          <x15:cacheHierarchy aggregatedColumn="12"/>
        </ext>
      </extLst>
    </cacheHierarchy>
    <cacheHierarchy uniqueName="[Measures].[Sum of YEAR]" caption="Sum of YEAR" measure="1" displayFolder="" measureGroup="ZIPCODE" count="0">
      <extLst>
        <ext xmlns:x15="http://schemas.microsoft.com/office/spreadsheetml/2010/11/main" uri="{B97F6D7D-B522-45F9-BDA1-12C45D357490}">
          <x15:cacheHierarchy aggregatedColumn="13"/>
        </ext>
      </extLst>
    </cacheHierarchy>
    <cacheHierarchy uniqueName="[Measures].[_Count SUFFOLK]" caption="_Count SUFFOLK" measure="1" displayFolder="" measureGroup="SUFFOLK" count="0" hidden="1"/>
    <cacheHierarchy uniqueName="[Measures].[_Count ZIPCODE]" caption="_Count ZIPCODE" measure="1" displayFolder="" measureGroup="ZIPCODE" count="0" hidden="1"/>
    <cacheHierarchy uniqueName="[Measures].[__XL_Count of Models]" caption="__XL_Count of Models" measure="1" displayFolder="" count="0" hidden="1"/>
  </cacheHierarchies>
  <kpis count="0"/>
  <dimensions count="3">
    <dimension measure="1" name="Measures" uniqueName="[Measures]" caption="Measures"/>
    <dimension name="SUFFOLK" uniqueName="[SUFFOLK]" caption="SUFFOLK"/>
    <dimension name="ZIPCODE" uniqueName="[ZIPCODE]" caption="ZIPCODE"/>
  </dimensions>
  <measureGroups count="2">
    <measureGroup name="SUFFOLK" caption="SUFFOLK"/>
    <measureGroup name="ZIPCODE" caption="ZIPCODE"/>
  </measureGroups>
  <maps count="2">
    <map measureGroup="0" dimension="1"/>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saveData="0" refreshedBy="Melissa Bauer" refreshedDate="43980.483502662035" backgroundQuery="1" createdVersion="5" refreshedVersion="5" minRefreshableVersion="3" recordCount="0" supportSubquery="1" supportAdvancedDrill="1">
  <cacheSource type="external" connectionId="2"/>
  <cacheFields count="5">
    <cacheField name="[SUFFOLK].[COUNTY].[COUNTY]" caption="COUNTY" numFmtId="0" level="1">
      <sharedItems count="3">
        <s v="NASSAU COUNTY"/>
        <s v="NYS"/>
        <s v="NYSxNYC"/>
      </sharedItems>
    </cacheField>
    <cacheField name="[SUFFOLK].[MEASURE].[MEASURE]" caption="MEASURE" numFmtId="0" hierarchy="1" level="1">
      <sharedItems containsSemiMixedTypes="0" containsNonDate="0" containsString="0"/>
    </cacheField>
    <cacheField name="[Measures].[Sum of RATE100K]" caption="Sum of RATE100K" numFmtId="0" hierarchy="29" level="32767"/>
    <cacheField name="[Measures].[SQRT OF V]" caption="SQRT OF V" numFmtId="0" hierarchy="17" level="32767"/>
    <cacheField name="[ZIPCODE].[MEASURE].[MEASURE]" caption="MEASURE" numFmtId="0" hierarchy="8" level="1">
      <sharedItems containsSemiMixedTypes="0" containsNonDate="0" containsString="0"/>
    </cacheField>
  </cacheFields>
  <cacheHierarchies count="42">
    <cacheHierarchy uniqueName="[SUFFOLK].[COUNTY]" caption="COUNTY" attribute="1" defaultMemberUniqueName="[SUFFOLK].[COUNTY].[All]" allUniqueName="[SUFFOLK].[COUNTY].[All]" dimensionUniqueName="[SUFFOLK]" displayFolder="" count="2" memberValueDatatype="130" unbalanced="0">
      <fieldsUsage count="2">
        <fieldUsage x="-1"/>
        <fieldUsage x="0"/>
      </fieldsUsage>
    </cacheHierarchy>
    <cacheHierarchy uniqueName="[SUFFOLK].[MEASURE]" caption="MEASURE" attribute="1" defaultMemberUniqueName="[SUFFOLK].[MEASURE].[All]" allUniqueName="[SUFFOLK].[MEASURE].[All]" dimensionUniqueName="[SUFFOLK]" displayFolder="" count="2" memberValueDatatype="130" unbalanced="0">
      <fieldsUsage count="2">
        <fieldUsage x="-1"/>
        <fieldUsage x="1"/>
      </fieldsUsage>
    </cacheHierarchy>
    <cacheHierarchy uniqueName="[SUFFOLK].[RATE100K]" caption="RATE100K" attribute="1" defaultMemberUniqueName="[SUFFOLK].[RATE100K].[All]" allUniqueName="[SUFFOLK].[RATE100K].[All]" dimensionUniqueName="[SUFFOLK]" displayFolder="" count="0" memberValueDatatype="5" unbalanced="0"/>
    <cacheHierarchy uniqueName="[SUFFOLK].[UNDER_EIGHTEEN]" caption="UNDER_EIGHTEEN" attribute="1" defaultMemberUniqueName="[SUFFOLK].[UNDER_EIGHTEEN].[All]" allUniqueName="[SUFFOLK].[UNDER_EIGHTEEN].[All]" dimensionUniqueName="[SUFFOLK]" displayFolder="" count="0" memberValueDatatype="5" unbalanced="0"/>
    <cacheHierarchy uniqueName="[SUFFOLK].[EIGHTEEN_TO_SIXTYFOUR]" caption="EIGHTEEN_TO_SIXTYFOUR" attribute="1" defaultMemberUniqueName="[SUFFOLK].[EIGHTEEN_TO_SIXTYFOUR].[All]" allUniqueName="[SUFFOLK].[EIGHTEEN_TO_SIXTYFOUR].[All]" dimensionUniqueName="[SUFFOLK]" displayFolder="" count="0" memberValueDatatype="5" unbalanced="0"/>
    <cacheHierarchy uniqueName="[SUFFOLK].[SIXTYFIVE_AND_OVER]" caption="SIXTYFIVE_AND_OVER" attribute="1" defaultMemberUniqueName="[SUFFOLK].[SIXTYFIVE_AND_OVER].[All]" allUniqueName="[SUFFOLK].[SIXTYFIVE_AND_OVER].[All]" dimensionUniqueName="[SUFFOLK]" displayFolder="" count="0" memberValueDatatype="5" unbalanced="0"/>
    <cacheHierarchy uniqueName="[SUFFOLK].[YEAR]" caption="YEAR" attribute="1" defaultMemberUniqueName="[SUFFOLK].[YEAR].[All]" allUniqueName="[SUFFOLK].[YEAR].[All]" dimensionUniqueName="[SUFFOLK]" displayFolder="" count="2" memberValueDatatype="5" unbalanced="0"/>
    <cacheHierarchy uniqueName="[ZIPCODE].[PT_ZIP]" caption="PT_ZIP" attribute="1" defaultMemberUniqueName="[ZIPCODE].[PT_ZIP].[All]" allUniqueName="[ZIPCODE].[PT_ZIP].[All]" dimensionUniqueName="[ZIPCODE]" displayFolder="" count="0" memberValueDatatype="130" unbalanced="0"/>
    <cacheHierarchy uniqueName="[ZIPCODE].[MEASURE]" caption="MEASURE" attribute="1" defaultMemberUniqueName="[ZIPCODE].[MEASURE].[All]" allUniqueName="[ZIPCODE].[MEASURE].[All]" dimensionUniqueName="[ZIPCODE]" displayFolder="" count="2" memberValueDatatype="130" unbalanced="0">
      <fieldsUsage count="2">
        <fieldUsage x="-1"/>
        <fieldUsage x="4"/>
      </fieldsUsage>
    </cacheHierarchy>
    <cacheHierarchy uniqueName="[ZIPCODE].[RATE100K]" caption="RATE100K" attribute="1" defaultMemberUniqueName="[ZIPCODE].[RATE100K].[All]" allUniqueName="[ZIPCODE].[RATE100K].[All]" dimensionUniqueName="[ZIPCODE]" displayFolder="" count="0" memberValueDatatype="5" unbalanced="0"/>
    <cacheHierarchy uniqueName="[ZIPCODE].[UNDER_EIGHTEEN]" caption="UNDER_EIGHTEEN" attribute="1" defaultMemberUniqueName="[ZIPCODE].[UNDER_EIGHTEEN].[All]" allUniqueName="[ZIPCODE].[UNDER_EIGHTEEN].[All]" dimensionUniqueName="[ZIPCODE]" displayFolder="" count="0" memberValueDatatype="5" unbalanced="0"/>
    <cacheHierarchy uniqueName="[ZIPCODE].[EIGHTEEN_TO_SIXTYFOUR]" caption="EIGHTEEN_TO_SIXTYFOUR" attribute="1" defaultMemberUniqueName="[ZIPCODE].[EIGHTEEN_TO_SIXTYFOUR].[All]" allUniqueName="[ZIPCODE].[EIGHTEEN_TO_SIXTYFOUR].[All]" dimensionUniqueName="[ZIPCODE]" displayFolder="" count="0" memberValueDatatype="5" unbalanced="0"/>
    <cacheHierarchy uniqueName="[ZIPCODE].[SIXTYFIVE_AND_OVER]" caption="SIXTYFIVE_AND_OVER" attribute="1" defaultMemberUniqueName="[ZIPCODE].[SIXTYFIVE_AND_OVER].[All]" allUniqueName="[ZIPCODE].[SIXTYFIVE_AND_OVER].[All]" dimensionUniqueName="[ZIPCODE]" displayFolder="" count="0" memberValueDatatype="5" unbalanced="0"/>
    <cacheHierarchy uniqueName="[ZIPCODE].[YEAR]" caption="YEAR" attribute="1" defaultMemberUniqueName="[ZIPCODE].[YEAR].[All]" allUniqueName="[ZIPCODE].[YEAR].[All]" dimensionUniqueName="[ZIPCODE]" displayFolder="" count="0" memberValueDatatype="5" unbalanced="0"/>
    <cacheHierarchy uniqueName="[Measures].[SQRT &lt;18]" caption="SQRT &lt;18" measure="1" displayFolder="" measureGroup="SUFFOLK" count="0"/>
    <cacheHierarchy uniqueName="[Measures].[SQRT 18-64]" caption="SQRT 18-64" measure="1" displayFolder="" measureGroup="SUFFOLK" count="0"/>
    <cacheHierarchy uniqueName="[Measures].[SQRT &gt;=65]" caption="SQRT &gt;=65" measure="1" displayFolder="" measureGroup="SUFFOLK" count="0"/>
    <cacheHierarchy uniqueName="[Measures].[SQRT OF V]" caption="SQRT OF V" measure="1" displayFolder="" measureGroup="SUFFOLK" count="0" oneField="1">
      <fieldsUsage count="1">
        <fieldUsage x="3"/>
      </fieldsUsage>
    </cacheHierarchy>
    <cacheHierarchy uniqueName="[Measures].[SQRT &lt; 18]" caption="SQRT &lt; 18" measure="1" displayFolder="" measureGroup="ZIPCODE" count="0"/>
    <cacheHierarchy uniqueName="[Measures].[SQRT 18 - 64]" caption="SQRT 18 - 64" measure="1" displayFolder="" measureGroup="ZIPCODE" count="0"/>
    <cacheHierarchy uniqueName="[Measures].[SQRT &gt;= 65]" caption="SQRT &gt;= 65" measure="1" displayFolder="" measureGroup="ZIPCODE" count="0"/>
    <cacheHierarchy uniqueName="[Measures].[SQRT OF Var]" caption="SQRT OF Var" measure="1" displayFolder="" measureGroup="ZIPCODE" count="0"/>
    <cacheHierarchy uniqueName="[Measures].[Sum of UNDER_EIGHTEEN]" caption="Sum of UNDER_EIGHTEEN" measure="1" displayFolder="" measureGroup="SUFFOLK" count="0">
      <extLst>
        <ext xmlns:x15="http://schemas.microsoft.com/office/spreadsheetml/2010/11/main" uri="{B97F6D7D-B522-45F9-BDA1-12C45D357490}">
          <x15:cacheHierarchy aggregatedColumn="3"/>
        </ext>
      </extLst>
    </cacheHierarchy>
    <cacheHierarchy uniqueName="[Measures].[Sum of EIGHTEEN_TO_SIXTYFOUR]" caption="Sum of EIGHTEEN_TO_SIXTYFOUR" measure="1" displayFolder="" measureGroup="SUFFOLK" count="0">
      <extLst>
        <ext xmlns:x15="http://schemas.microsoft.com/office/spreadsheetml/2010/11/main" uri="{B97F6D7D-B522-45F9-BDA1-12C45D357490}">
          <x15:cacheHierarchy aggregatedColumn="4"/>
        </ext>
      </extLst>
    </cacheHierarchy>
    <cacheHierarchy uniqueName="[Measures].[Sum of SIXTYFIVE_AND_OVER]" caption="Sum of SIXTYFIVE_AND_OVER" measure="1" displayFolder="" measureGroup="SUFFOLK" count="0">
      <extLst>
        <ext xmlns:x15="http://schemas.microsoft.com/office/spreadsheetml/2010/11/main" uri="{B97F6D7D-B522-45F9-BDA1-12C45D357490}">
          <x15:cacheHierarchy aggregatedColumn="5"/>
        </ext>
      </extLst>
    </cacheHierarchy>
    <cacheHierarchy uniqueName="[Measures].[Min of UNDER_EIGHTEEN]" caption="Min of UNDER_EIGHTEEN" measure="1" displayFolder="" measureGroup="SUFFOLK" count="0">
      <extLst>
        <ext xmlns:x15="http://schemas.microsoft.com/office/spreadsheetml/2010/11/main" uri="{B97F6D7D-B522-45F9-BDA1-12C45D357490}">
          <x15:cacheHierarchy aggregatedColumn="3"/>
        </ext>
      </extLst>
    </cacheHierarchy>
    <cacheHierarchy uniqueName="[Measures].[Average of UNDER_EIGHTEEN]" caption="Average of UNDER_EIGHTEEN" measure="1" displayFolder="" measureGroup="SUFFOLK" count="0">
      <extLst>
        <ext xmlns:x15="http://schemas.microsoft.com/office/spreadsheetml/2010/11/main" uri="{B97F6D7D-B522-45F9-BDA1-12C45D357490}">
          <x15:cacheHierarchy aggregatedColumn="3"/>
        </ext>
      </extLst>
    </cacheHierarchy>
    <cacheHierarchy uniqueName="[Measures].[Average of EIGHTEEN_TO_SIXTYFOUR]" caption="Average of EIGHTEEN_TO_SIXTYFOUR" measure="1" displayFolder="" measureGroup="SUFFOLK" count="0">
      <extLst>
        <ext xmlns:x15="http://schemas.microsoft.com/office/spreadsheetml/2010/11/main" uri="{B97F6D7D-B522-45F9-BDA1-12C45D357490}">
          <x15:cacheHierarchy aggregatedColumn="4"/>
        </ext>
      </extLst>
    </cacheHierarchy>
    <cacheHierarchy uniqueName="[Measures].[Average of SIXTYFIVE_AND_OVER]" caption="Average of SIXTYFIVE_AND_OVER" measure="1" displayFolder="" measureGroup="SUFFOLK" count="0">
      <extLst>
        <ext xmlns:x15="http://schemas.microsoft.com/office/spreadsheetml/2010/11/main" uri="{B97F6D7D-B522-45F9-BDA1-12C45D357490}">
          <x15:cacheHierarchy aggregatedColumn="5"/>
        </ext>
      </extLst>
    </cacheHierarchy>
    <cacheHierarchy uniqueName="[Measures].[Sum of RATE100K]" caption="Sum of RATE100K" measure="1" displayFolder="" measureGroup="SUFFOLK" count="0" oneField="1">
      <fieldsUsage count="1">
        <fieldUsage x="2"/>
      </fieldsUsage>
      <extLst>
        <ext xmlns:x15="http://schemas.microsoft.com/office/spreadsheetml/2010/11/main" uri="{B97F6D7D-B522-45F9-BDA1-12C45D357490}">
          <x15:cacheHierarchy aggregatedColumn="2"/>
        </ext>
      </extLst>
    </cacheHierarchy>
    <cacheHierarchy uniqueName="[Measures].[Sum of RATE100K 2]" caption="Sum of RATE100K 2" measure="1" displayFolder="" measureGroup="ZIPCODE" count="0">
      <extLst>
        <ext xmlns:x15="http://schemas.microsoft.com/office/spreadsheetml/2010/11/main" uri="{B97F6D7D-B522-45F9-BDA1-12C45D357490}">
          <x15:cacheHierarchy aggregatedColumn="9"/>
        </ext>
      </extLst>
    </cacheHierarchy>
    <cacheHierarchy uniqueName="[Measures].[Average of RATE100K]" caption="Average of RATE100K" measure="1" displayFolder="" measureGroup="ZIPCODE" count="0">
      <extLst>
        <ext xmlns:x15="http://schemas.microsoft.com/office/spreadsheetml/2010/11/main" uri="{B97F6D7D-B522-45F9-BDA1-12C45D357490}">
          <x15:cacheHierarchy aggregatedColumn="9"/>
        </ext>
      </extLst>
    </cacheHierarchy>
    <cacheHierarchy uniqueName="[Measures].[Sum of UNDER_EIGHTEEN 2]" caption="Sum of UNDER_EIGHTEEN 2" measure="1" displayFolder="" measureGroup="ZIPCODE" count="0">
      <extLst>
        <ext xmlns:x15="http://schemas.microsoft.com/office/spreadsheetml/2010/11/main" uri="{B97F6D7D-B522-45F9-BDA1-12C45D357490}">
          <x15:cacheHierarchy aggregatedColumn="10"/>
        </ext>
      </extLst>
    </cacheHierarchy>
    <cacheHierarchy uniqueName="[Measures].[Average of UNDER_EIGHTEEN 2]" caption="Average of UNDER_EIGHTEEN 2" measure="1" displayFolder="" measureGroup="ZIPCODE" count="0">
      <extLst>
        <ext xmlns:x15="http://schemas.microsoft.com/office/spreadsheetml/2010/11/main" uri="{B97F6D7D-B522-45F9-BDA1-12C45D357490}">
          <x15:cacheHierarchy aggregatedColumn="10"/>
        </ext>
      </extLst>
    </cacheHierarchy>
    <cacheHierarchy uniqueName="[Measures].[Sum of EIGHTEEN_TO_SIXTYFOUR 2]" caption="Sum of EIGHTEEN_TO_SIXTYFOUR 2" measure="1" displayFolder="" measureGroup="ZIPCODE" count="0">
      <extLst>
        <ext xmlns:x15="http://schemas.microsoft.com/office/spreadsheetml/2010/11/main" uri="{B97F6D7D-B522-45F9-BDA1-12C45D357490}">
          <x15:cacheHierarchy aggregatedColumn="11"/>
        </ext>
      </extLst>
    </cacheHierarchy>
    <cacheHierarchy uniqueName="[Measures].[Average of EIGHTEEN_TO_SIXTYFOUR 2]" caption="Average of EIGHTEEN_TO_SIXTYFOUR 2" measure="1" displayFolder="" measureGroup="ZIPCODE" count="0">
      <extLst>
        <ext xmlns:x15="http://schemas.microsoft.com/office/spreadsheetml/2010/11/main" uri="{B97F6D7D-B522-45F9-BDA1-12C45D357490}">
          <x15:cacheHierarchy aggregatedColumn="11"/>
        </ext>
      </extLst>
    </cacheHierarchy>
    <cacheHierarchy uniqueName="[Measures].[Sum of SIXTYFIVE_AND_OVER 2]" caption="Sum of SIXTYFIVE_AND_OVER 2" measure="1" displayFolder="" measureGroup="ZIPCODE" count="0">
      <extLst>
        <ext xmlns:x15="http://schemas.microsoft.com/office/spreadsheetml/2010/11/main" uri="{B97F6D7D-B522-45F9-BDA1-12C45D357490}">
          <x15:cacheHierarchy aggregatedColumn="12"/>
        </ext>
      </extLst>
    </cacheHierarchy>
    <cacheHierarchy uniqueName="[Measures].[Average of SIXTYFIVE_AND_OVER 2]" caption="Average of SIXTYFIVE_AND_OVER 2" measure="1" displayFolder="" measureGroup="ZIPCODE" count="0">
      <extLst>
        <ext xmlns:x15="http://schemas.microsoft.com/office/spreadsheetml/2010/11/main" uri="{B97F6D7D-B522-45F9-BDA1-12C45D357490}">
          <x15:cacheHierarchy aggregatedColumn="12"/>
        </ext>
      </extLst>
    </cacheHierarchy>
    <cacheHierarchy uniqueName="[Measures].[Sum of YEAR]" caption="Sum of YEAR" measure="1" displayFolder="" measureGroup="ZIPCODE" count="0">
      <extLst>
        <ext xmlns:x15="http://schemas.microsoft.com/office/spreadsheetml/2010/11/main" uri="{B97F6D7D-B522-45F9-BDA1-12C45D357490}">
          <x15:cacheHierarchy aggregatedColumn="13"/>
        </ext>
      </extLst>
    </cacheHierarchy>
    <cacheHierarchy uniqueName="[Measures].[_Count SUFFOLK]" caption="_Count SUFFOLK" measure="1" displayFolder="" measureGroup="SUFFOLK" count="0" hidden="1"/>
    <cacheHierarchy uniqueName="[Measures].[_Count ZIPCODE]" caption="_Count ZIPCODE" measure="1" displayFolder="" measureGroup="ZIPCODE" count="0" hidden="1"/>
    <cacheHierarchy uniqueName="[Measures].[__XL_Count of Models]" caption="__XL_Count of Models" measure="1" displayFolder="" count="0" hidden="1"/>
  </cacheHierarchies>
  <kpis count="0"/>
  <dimensions count="3">
    <dimension measure="1" name="Measures" uniqueName="[Measures]" caption="Measures"/>
    <dimension name="SUFFOLK" uniqueName="[SUFFOLK]" caption="SUFFOLK"/>
    <dimension name="ZIPCODE" uniqueName="[ZIPCODE]" caption="ZIPCODE"/>
  </dimensions>
  <measureGroups count="2">
    <measureGroup name="SUFFOLK" caption="SUFFOLK"/>
    <measureGroup name="ZIPCODE" caption="ZIPCODE"/>
  </measureGroups>
  <maps count="2">
    <map measureGroup="0" dimension="1"/>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6.xml><?xml version="1.0" encoding="utf-8"?>
<pivotCacheDefinition xmlns="http://schemas.openxmlformats.org/spreadsheetml/2006/main" xmlns:r="http://schemas.openxmlformats.org/officeDocument/2006/relationships" saveData="0" refreshedBy="Melissa Bauer" refreshedDate="43980.483504166667" backgroundQuery="1" createdVersion="5" refreshedVersion="5" minRefreshableVersion="3" recordCount="0" supportSubquery="1" supportAdvancedDrill="1">
  <cacheSource type="external" connectionId="2"/>
  <cacheFields count="5">
    <cacheField name="[SUFFOLK].[MEASURE].[MEASURE]" caption="MEASURE" numFmtId="0" hierarchy="1" level="1">
      <sharedItems containsSemiMixedTypes="0" containsNonDate="0" containsString="0"/>
    </cacheField>
    <cacheField name="[SUFFOLK].[COUNTY].[COUNTY]" caption="COUNTY" numFmtId="0" level="1">
      <sharedItems count="3">
        <s v="NASSAU COUNTY"/>
        <s v="NYS"/>
        <s v="NYSxNYC"/>
      </sharedItems>
    </cacheField>
    <cacheField name="[Measures].[Average of SIXTYFIVE_AND_OVER]" caption="Average of SIXTYFIVE_AND_OVER" numFmtId="0" hierarchy="28" level="32767"/>
    <cacheField name="[Measures].[SQRT &gt;=65]" caption="SQRT &gt;=65" numFmtId="0" hierarchy="16" level="32767"/>
    <cacheField name="[ZIPCODE].[MEASURE].[MEASURE]" caption="MEASURE" numFmtId="0" hierarchy="8" level="1">
      <sharedItems containsSemiMixedTypes="0" containsNonDate="0" containsString="0"/>
    </cacheField>
  </cacheFields>
  <cacheHierarchies count="42">
    <cacheHierarchy uniqueName="[SUFFOLK].[COUNTY]" caption="COUNTY" attribute="1" defaultMemberUniqueName="[SUFFOLK].[COUNTY].[All]" allUniqueName="[SUFFOLK].[COUNTY].[All]" dimensionUniqueName="[SUFFOLK]" displayFolder="" count="2" memberValueDatatype="130" unbalanced="0">
      <fieldsUsage count="2">
        <fieldUsage x="-1"/>
        <fieldUsage x="1"/>
      </fieldsUsage>
    </cacheHierarchy>
    <cacheHierarchy uniqueName="[SUFFOLK].[MEASURE]" caption="MEASURE" attribute="1" defaultMemberUniqueName="[SUFFOLK].[MEASURE].[All]" allUniqueName="[SUFFOLK].[MEASURE].[All]" dimensionUniqueName="[SUFFOLK]" displayFolder="" count="2" memberValueDatatype="130" unbalanced="0">
      <fieldsUsage count="2">
        <fieldUsage x="-1"/>
        <fieldUsage x="0"/>
      </fieldsUsage>
    </cacheHierarchy>
    <cacheHierarchy uniqueName="[SUFFOLK].[RATE100K]" caption="RATE100K" attribute="1" defaultMemberUniqueName="[SUFFOLK].[RATE100K].[All]" allUniqueName="[SUFFOLK].[RATE100K].[All]" dimensionUniqueName="[SUFFOLK]" displayFolder="" count="0" memberValueDatatype="5" unbalanced="0"/>
    <cacheHierarchy uniqueName="[SUFFOLK].[UNDER_EIGHTEEN]" caption="UNDER_EIGHTEEN" attribute="1" defaultMemberUniqueName="[SUFFOLK].[UNDER_EIGHTEEN].[All]" allUniqueName="[SUFFOLK].[UNDER_EIGHTEEN].[All]" dimensionUniqueName="[SUFFOLK]" displayFolder="" count="0" memberValueDatatype="5" unbalanced="0"/>
    <cacheHierarchy uniqueName="[SUFFOLK].[EIGHTEEN_TO_SIXTYFOUR]" caption="EIGHTEEN_TO_SIXTYFOUR" attribute="1" defaultMemberUniqueName="[SUFFOLK].[EIGHTEEN_TO_SIXTYFOUR].[All]" allUniqueName="[SUFFOLK].[EIGHTEEN_TO_SIXTYFOUR].[All]" dimensionUniqueName="[SUFFOLK]" displayFolder="" count="0" memberValueDatatype="5" unbalanced="0"/>
    <cacheHierarchy uniqueName="[SUFFOLK].[SIXTYFIVE_AND_OVER]" caption="SIXTYFIVE_AND_OVER" attribute="1" defaultMemberUniqueName="[SUFFOLK].[SIXTYFIVE_AND_OVER].[All]" allUniqueName="[SUFFOLK].[SIXTYFIVE_AND_OVER].[All]" dimensionUniqueName="[SUFFOLK]" displayFolder="" count="0" memberValueDatatype="5" unbalanced="0"/>
    <cacheHierarchy uniqueName="[SUFFOLK].[YEAR]" caption="YEAR" attribute="1" defaultMemberUniqueName="[SUFFOLK].[YEAR].[All]" allUniqueName="[SUFFOLK].[YEAR].[All]" dimensionUniqueName="[SUFFOLK]" displayFolder="" count="0" memberValueDatatype="5" unbalanced="0"/>
    <cacheHierarchy uniqueName="[ZIPCODE].[PT_ZIP]" caption="PT_ZIP" attribute="1" defaultMemberUniqueName="[ZIPCODE].[PT_ZIP].[All]" allUniqueName="[ZIPCODE].[PT_ZIP].[All]" dimensionUniqueName="[ZIPCODE]" displayFolder="" count="0" memberValueDatatype="130" unbalanced="0"/>
    <cacheHierarchy uniqueName="[ZIPCODE].[MEASURE]" caption="MEASURE" attribute="1" defaultMemberUniqueName="[ZIPCODE].[MEASURE].[All]" allUniqueName="[ZIPCODE].[MEASURE].[All]" dimensionUniqueName="[ZIPCODE]" displayFolder="" count="2" memberValueDatatype="130" unbalanced="0">
      <fieldsUsage count="2">
        <fieldUsage x="-1"/>
        <fieldUsage x="4"/>
      </fieldsUsage>
    </cacheHierarchy>
    <cacheHierarchy uniqueName="[ZIPCODE].[RATE100K]" caption="RATE100K" attribute="1" defaultMemberUniqueName="[ZIPCODE].[RATE100K].[All]" allUniqueName="[ZIPCODE].[RATE100K].[All]" dimensionUniqueName="[ZIPCODE]" displayFolder="" count="0" memberValueDatatype="5" unbalanced="0"/>
    <cacheHierarchy uniqueName="[ZIPCODE].[UNDER_EIGHTEEN]" caption="UNDER_EIGHTEEN" attribute="1" defaultMemberUniqueName="[ZIPCODE].[UNDER_EIGHTEEN].[All]" allUniqueName="[ZIPCODE].[UNDER_EIGHTEEN].[All]" dimensionUniqueName="[ZIPCODE]" displayFolder="" count="0" memberValueDatatype="5" unbalanced="0"/>
    <cacheHierarchy uniqueName="[ZIPCODE].[EIGHTEEN_TO_SIXTYFOUR]" caption="EIGHTEEN_TO_SIXTYFOUR" attribute="1" defaultMemberUniqueName="[ZIPCODE].[EIGHTEEN_TO_SIXTYFOUR].[All]" allUniqueName="[ZIPCODE].[EIGHTEEN_TO_SIXTYFOUR].[All]" dimensionUniqueName="[ZIPCODE]" displayFolder="" count="0" memberValueDatatype="5" unbalanced="0"/>
    <cacheHierarchy uniqueName="[ZIPCODE].[SIXTYFIVE_AND_OVER]" caption="SIXTYFIVE_AND_OVER" attribute="1" defaultMemberUniqueName="[ZIPCODE].[SIXTYFIVE_AND_OVER].[All]" allUniqueName="[ZIPCODE].[SIXTYFIVE_AND_OVER].[All]" dimensionUniqueName="[ZIPCODE]" displayFolder="" count="0" memberValueDatatype="5" unbalanced="0"/>
    <cacheHierarchy uniqueName="[ZIPCODE].[YEAR]" caption="YEAR" attribute="1" defaultMemberUniqueName="[ZIPCODE].[YEAR].[All]" allUniqueName="[ZIPCODE].[YEAR].[All]" dimensionUniqueName="[ZIPCODE]" displayFolder="" count="0" memberValueDatatype="5" unbalanced="0"/>
    <cacheHierarchy uniqueName="[Measures].[SQRT &lt;18]" caption="SQRT &lt;18" measure="1" displayFolder="" measureGroup="SUFFOLK" count="0"/>
    <cacheHierarchy uniqueName="[Measures].[SQRT 18-64]" caption="SQRT 18-64" measure="1" displayFolder="" measureGroup="SUFFOLK" count="0"/>
    <cacheHierarchy uniqueName="[Measures].[SQRT &gt;=65]" caption="SQRT &gt;=65" measure="1" displayFolder="" measureGroup="SUFFOLK" count="0" oneField="1">
      <fieldsUsage count="1">
        <fieldUsage x="3"/>
      </fieldsUsage>
    </cacheHierarchy>
    <cacheHierarchy uniqueName="[Measures].[SQRT OF V]" caption="SQRT OF V" measure="1" displayFolder="" measureGroup="SUFFOLK" count="0"/>
    <cacheHierarchy uniqueName="[Measures].[SQRT &lt; 18]" caption="SQRT &lt; 18" measure="1" displayFolder="" measureGroup="ZIPCODE" count="0"/>
    <cacheHierarchy uniqueName="[Measures].[SQRT 18 - 64]" caption="SQRT 18 - 64" measure="1" displayFolder="" measureGroup="ZIPCODE" count="0"/>
    <cacheHierarchy uniqueName="[Measures].[SQRT &gt;= 65]" caption="SQRT &gt;= 65" measure="1" displayFolder="" measureGroup="ZIPCODE" count="0"/>
    <cacheHierarchy uniqueName="[Measures].[SQRT OF Var]" caption="SQRT OF Var" measure="1" displayFolder="" measureGroup="ZIPCODE" count="0"/>
    <cacheHierarchy uniqueName="[Measures].[Sum of UNDER_EIGHTEEN]" caption="Sum of UNDER_EIGHTEEN" measure="1" displayFolder="" measureGroup="SUFFOLK" count="0">
      <extLst>
        <ext xmlns:x15="http://schemas.microsoft.com/office/spreadsheetml/2010/11/main" uri="{B97F6D7D-B522-45F9-BDA1-12C45D357490}">
          <x15:cacheHierarchy aggregatedColumn="3"/>
        </ext>
      </extLst>
    </cacheHierarchy>
    <cacheHierarchy uniqueName="[Measures].[Sum of EIGHTEEN_TO_SIXTYFOUR]" caption="Sum of EIGHTEEN_TO_SIXTYFOUR" measure="1" displayFolder="" measureGroup="SUFFOLK" count="0">
      <extLst>
        <ext xmlns:x15="http://schemas.microsoft.com/office/spreadsheetml/2010/11/main" uri="{B97F6D7D-B522-45F9-BDA1-12C45D357490}">
          <x15:cacheHierarchy aggregatedColumn="4"/>
        </ext>
      </extLst>
    </cacheHierarchy>
    <cacheHierarchy uniqueName="[Measures].[Sum of SIXTYFIVE_AND_OVER]" caption="Sum of SIXTYFIVE_AND_OVER" measure="1" displayFolder="" measureGroup="SUFFOLK" count="0">
      <extLst>
        <ext xmlns:x15="http://schemas.microsoft.com/office/spreadsheetml/2010/11/main" uri="{B97F6D7D-B522-45F9-BDA1-12C45D357490}">
          <x15:cacheHierarchy aggregatedColumn="5"/>
        </ext>
      </extLst>
    </cacheHierarchy>
    <cacheHierarchy uniqueName="[Measures].[Min of UNDER_EIGHTEEN]" caption="Min of UNDER_EIGHTEEN" measure="1" displayFolder="" measureGroup="SUFFOLK" count="0">
      <extLst>
        <ext xmlns:x15="http://schemas.microsoft.com/office/spreadsheetml/2010/11/main" uri="{B97F6D7D-B522-45F9-BDA1-12C45D357490}">
          <x15:cacheHierarchy aggregatedColumn="3"/>
        </ext>
      </extLst>
    </cacheHierarchy>
    <cacheHierarchy uniqueName="[Measures].[Average of UNDER_EIGHTEEN]" caption="Average of UNDER_EIGHTEEN" measure="1" displayFolder="" measureGroup="SUFFOLK" count="0">
      <extLst>
        <ext xmlns:x15="http://schemas.microsoft.com/office/spreadsheetml/2010/11/main" uri="{B97F6D7D-B522-45F9-BDA1-12C45D357490}">
          <x15:cacheHierarchy aggregatedColumn="3"/>
        </ext>
      </extLst>
    </cacheHierarchy>
    <cacheHierarchy uniqueName="[Measures].[Average of EIGHTEEN_TO_SIXTYFOUR]" caption="Average of EIGHTEEN_TO_SIXTYFOUR" measure="1" displayFolder="" measureGroup="SUFFOLK" count="0">
      <extLst>
        <ext xmlns:x15="http://schemas.microsoft.com/office/spreadsheetml/2010/11/main" uri="{B97F6D7D-B522-45F9-BDA1-12C45D357490}">
          <x15:cacheHierarchy aggregatedColumn="4"/>
        </ext>
      </extLst>
    </cacheHierarchy>
    <cacheHierarchy uniqueName="[Measures].[Average of SIXTYFIVE_AND_OVER]" caption="Average of SIXTYFIVE_AND_OVER" measure="1" displayFolder="" measureGroup="SUFFOLK" count="0" oneField="1">
      <fieldsUsage count="1">
        <fieldUsage x="2"/>
      </fieldsUsage>
      <extLst>
        <ext xmlns:x15="http://schemas.microsoft.com/office/spreadsheetml/2010/11/main" uri="{B97F6D7D-B522-45F9-BDA1-12C45D357490}">
          <x15:cacheHierarchy aggregatedColumn="5"/>
        </ext>
      </extLst>
    </cacheHierarchy>
    <cacheHierarchy uniqueName="[Measures].[Sum of RATE100K]" caption="Sum of RATE100K" measure="1" displayFolder="" measureGroup="SUFFOLK" count="0">
      <extLst>
        <ext xmlns:x15="http://schemas.microsoft.com/office/spreadsheetml/2010/11/main" uri="{B97F6D7D-B522-45F9-BDA1-12C45D357490}">
          <x15:cacheHierarchy aggregatedColumn="2"/>
        </ext>
      </extLst>
    </cacheHierarchy>
    <cacheHierarchy uniqueName="[Measures].[Sum of RATE100K 2]" caption="Sum of RATE100K 2" measure="1" displayFolder="" measureGroup="ZIPCODE" count="0">
      <extLst>
        <ext xmlns:x15="http://schemas.microsoft.com/office/spreadsheetml/2010/11/main" uri="{B97F6D7D-B522-45F9-BDA1-12C45D357490}">
          <x15:cacheHierarchy aggregatedColumn="9"/>
        </ext>
      </extLst>
    </cacheHierarchy>
    <cacheHierarchy uniqueName="[Measures].[Average of RATE100K]" caption="Average of RATE100K" measure="1" displayFolder="" measureGroup="ZIPCODE" count="0">
      <extLst>
        <ext xmlns:x15="http://schemas.microsoft.com/office/spreadsheetml/2010/11/main" uri="{B97F6D7D-B522-45F9-BDA1-12C45D357490}">
          <x15:cacheHierarchy aggregatedColumn="9"/>
        </ext>
      </extLst>
    </cacheHierarchy>
    <cacheHierarchy uniqueName="[Measures].[Sum of UNDER_EIGHTEEN 2]" caption="Sum of UNDER_EIGHTEEN 2" measure="1" displayFolder="" measureGroup="ZIPCODE" count="0">
      <extLst>
        <ext xmlns:x15="http://schemas.microsoft.com/office/spreadsheetml/2010/11/main" uri="{B97F6D7D-B522-45F9-BDA1-12C45D357490}">
          <x15:cacheHierarchy aggregatedColumn="10"/>
        </ext>
      </extLst>
    </cacheHierarchy>
    <cacheHierarchy uniqueName="[Measures].[Average of UNDER_EIGHTEEN 2]" caption="Average of UNDER_EIGHTEEN 2" measure="1" displayFolder="" measureGroup="ZIPCODE" count="0">
      <extLst>
        <ext xmlns:x15="http://schemas.microsoft.com/office/spreadsheetml/2010/11/main" uri="{B97F6D7D-B522-45F9-BDA1-12C45D357490}">
          <x15:cacheHierarchy aggregatedColumn="10"/>
        </ext>
      </extLst>
    </cacheHierarchy>
    <cacheHierarchy uniqueName="[Measures].[Sum of EIGHTEEN_TO_SIXTYFOUR 2]" caption="Sum of EIGHTEEN_TO_SIXTYFOUR 2" measure="1" displayFolder="" measureGroup="ZIPCODE" count="0">
      <extLst>
        <ext xmlns:x15="http://schemas.microsoft.com/office/spreadsheetml/2010/11/main" uri="{B97F6D7D-B522-45F9-BDA1-12C45D357490}">
          <x15:cacheHierarchy aggregatedColumn="11"/>
        </ext>
      </extLst>
    </cacheHierarchy>
    <cacheHierarchy uniqueName="[Measures].[Average of EIGHTEEN_TO_SIXTYFOUR 2]" caption="Average of EIGHTEEN_TO_SIXTYFOUR 2" measure="1" displayFolder="" measureGroup="ZIPCODE" count="0">
      <extLst>
        <ext xmlns:x15="http://schemas.microsoft.com/office/spreadsheetml/2010/11/main" uri="{B97F6D7D-B522-45F9-BDA1-12C45D357490}">
          <x15:cacheHierarchy aggregatedColumn="11"/>
        </ext>
      </extLst>
    </cacheHierarchy>
    <cacheHierarchy uniqueName="[Measures].[Sum of SIXTYFIVE_AND_OVER 2]" caption="Sum of SIXTYFIVE_AND_OVER 2" measure="1" displayFolder="" measureGroup="ZIPCODE" count="0">
      <extLst>
        <ext xmlns:x15="http://schemas.microsoft.com/office/spreadsheetml/2010/11/main" uri="{B97F6D7D-B522-45F9-BDA1-12C45D357490}">
          <x15:cacheHierarchy aggregatedColumn="12"/>
        </ext>
      </extLst>
    </cacheHierarchy>
    <cacheHierarchy uniqueName="[Measures].[Average of SIXTYFIVE_AND_OVER 2]" caption="Average of SIXTYFIVE_AND_OVER 2" measure="1" displayFolder="" measureGroup="ZIPCODE" count="0">
      <extLst>
        <ext xmlns:x15="http://schemas.microsoft.com/office/spreadsheetml/2010/11/main" uri="{B97F6D7D-B522-45F9-BDA1-12C45D357490}">
          <x15:cacheHierarchy aggregatedColumn="12"/>
        </ext>
      </extLst>
    </cacheHierarchy>
    <cacheHierarchy uniqueName="[Measures].[Sum of YEAR]" caption="Sum of YEAR" measure="1" displayFolder="" measureGroup="ZIPCODE" count="0">
      <extLst>
        <ext xmlns:x15="http://schemas.microsoft.com/office/spreadsheetml/2010/11/main" uri="{B97F6D7D-B522-45F9-BDA1-12C45D357490}">
          <x15:cacheHierarchy aggregatedColumn="13"/>
        </ext>
      </extLst>
    </cacheHierarchy>
    <cacheHierarchy uniqueName="[Measures].[_Count SUFFOLK]" caption="_Count SUFFOLK" measure="1" displayFolder="" measureGroup="SUFFOLK" count="0" hidden="1"/>
    <cacheHierarchy uniqueName="[Measures].[_Count ZIPCODE]" caption="_Count ZIPCODE" measure="1" displayFolder="" measureGroup="ZIPCODE" count="0" hidden="1"/>
    <cacheHierarchy uniqueName="[Measures].[__XL_Count of Models]" caption="__XL_Count of Models" measure="1" displayFolder="" count="0" hidden="1"/>
  </cacheHierarchies>
  <kpis count="0"/>
  <dimensions count="3">
    <dimension measure="1" name="Measures" uniqueName="[Measures]" caption="Measures"/>
    <dimension name="SUFFOLK" uniqueName="[SUFFOLK]" caption="SUFFOLK"/>
    <dimension name="ZIPCODE" uniqueName="[ZIPCODE]" caption="ZIPCODE"/>
  </dimensions>
  <measureGroups count="2">
    <measureGroup name="SUFFOLK" caption="SUFFOLK"/>
    <measureGroup name="ZIPCODE" caption="ZIPCODE"/>
  </measureGroups>
  <maps count="2">
    <map measureGroup="0" dimension="1"/>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7.xml><?xml version="1.0" encoding="utf-8"?>
<pivotCacheDefinition xmlns="http://schemas.openxmlformats.org/spreadsheetml/2006/main" xmlns:r="http://schemas.openxmlformats.org/officeDocument/2006/relationships" saveData="0" refreshedBy="Melissa Bauer" refreshedDate="43980.483505208336" backgroundQuery="1" createdVersion="5" refreshedVersion="5" minRefreshableVersion="3" recordCount="0" supportSubquery="1" supportAdvancedDrill="1">
  <cacheSource type="external" connectionId="2"/>
  <cacheFields count="5">
    <cacheField name="[SUFFOLK].[COUNTY].[COUNTY]" caption="COUNTY" numFmtId="0" level="1">
      <sharedItems count="3">
        <s v="NASSAU COUNTY"/>
        <s v="NYS"/>
        <s v="NYSxNYC"/>
      </sharedItems>
    </cacheField>
    <cacheField name="[Measures].[Average of EIGHTEEN_TO_SIXTYFOUR]" caption="Average of EIGHTEEN_TO_SIXTYFOUR" numFmtId="0" hierarchy="27" level="32767"/>
    <cacheField name="[SUFFOLK].[MEASURE].[MEASURE]" caption="MEASURE" numFmtId="0" hierarchy="1" level="1">
      <sharedItems containsSemiMixedTypes="0" containsNonDate="0" containsString="0"/>
    </cacheField>
    <cacheField name="[Measures].[SQRT 18-64]" caption="SQRT 18-64" numFmtId="0" hierarchy="15" level="32767"/>
    <cacheField name="[ZIPCODE].[MEASURE].[MEASURE]" caption="MEASURE" numFmtId="0" hierarchy="8" level="1">
      <sharedItems containsSemiMixedTypes="0" containsNonDate="0" containsString="0"/>
    </cacheField>
  </cacheFields>
  <cacheHierarchies count="42">
    <cacheHierarchy uniqueName="[SUFFOLK].[COUNTY]" caption="COUNTY" attribute="1" defaultMemberUniqueName="[SUFFOLK].[COUNTY].[All]" allUniqueName="[SUFFOLK].[COUNTY].[All]" dimensionUniqueName="[SUFFOLK]" displayFolder="" count="2" memberValueDatatype="130" unbalanced="0">
      <fieldsUsage count="2">
        <fieldUsage x="-1"/>
        <fieldUsage x="0"/>
      </fieldsUsage>
    </cacheHierarchy>
    <cacheHierarchy uniqueName="[SUFFOLK].[MEASURE]" caption="MEASURE" attribute="1" defaultMemberUniqueName="[SUFFOLK].[MEASURE].[All]" allUniqueName="[SUFFOLK].[MEASURE].[All]" dimensionUniqueName="[SUFFOLK]" displayFolder="" count="2" memberValueDatatype="130" unbalanced="0">
      <fieldsUsage count="2">
        <fieldUsage x="-1"/>
        <fieldUsage x="2"/>
      </fieldsUsage>
    </cacheHierarchy>
    <cacheHierarchy uniqueName="[SUFFOLK].[RATE100K]" caption="RATE100K" attribute="1" defaultMemberUniqueName="[SUFFOLK].[RATE100K].[All]" allUniqueName="[SUFFOLK].[RATE100K].[All]" dimensionUniqueName="[SUFFOLK]" displayFolder="" count="0" memberValueDatatype="5" unbalanced="0"/>
    <cacheHierarchy uniqueName="[SUFFOLK].[UNDER_EIGHTEEN]" caption="UNDER_EIGHTEEN" attribute="1" defaultMemberUniqueName="[SUFFOLK].[UNDER_EIGHTEEN].[All]" allUniqueName="[SUFFOLK].[UNDER_EIGHTEEN].[All]" dimensionUniqueName="[SUFFOLK]" displayFolder="" count="0" memberValueDatatype="5" unbalanced="0"/>
    <cacheHierarchy uniqueName="[SUFFOLK].[EIGHTEEN_TO_SIXTYFOUR]" caption="EIGHTEEN_TO_SIXTYFOUR" attribute="1" defaultMemberUniqueName="[SUFFOLK].[EIGHTEEN_TO_SIXTYFOUR].[All]" allUniqueName="[SUFFOLK].[EIGHTEEN_TO_SIXTYFOUR].[All]" dimensionUniqueName="[SUFFOLK]" displayFolder="" count="0" memberValueDatatype="5" unbalanced="0"/>
    <cacheHierarchy uniqueName="[SUFFOLK].[SIXTYFIVE_AND_OVER]" caption="SIXTYFIVE_AND_OVER" attribute="1" defaultMemberUniqueName="[SUFFOLK].[SIXTYFIVE_AND_OVER].[All]" allUniqueName="[SUFFOLK].[SIXTYFIVE_AND_OVER].[All]" dimensionUniqueName="[SUFFOLK]" displayFolder="" count="0" memberValueDatatype="5" unbalanced="0"/>
    <cacheHierarchy uniqueName="[SUFFOLK].[YEAR]" caption="YEAR" attribute="1" defaultMemberUniqueName="[SUFFOLK].[YEAR].[All]" allUniqueName="[SUFFOLK].[YEAR].[All]" dimensionUniqueName="[SUFFOLK]" displayFolder="" count="0" memberValueDatatype="5" unbalanced="0"/>
    <cacheHierarchy uniqueName="[ZIPCODE].[PT_ZIP]" caption="PT_ZIP" attribute="1" defaultMemberUniqueName="[ZIPCODE].[PT_ZIP].[All]" allUniqueName="[ZIPCODE].[PT_ZIP].[All]" dimensionUniqueName="[ZIPCODE]" displayFolder="" count="0" memberValueDatatype="130" unbalanced="0"/>
    <cacheHierarchy uniqueName="[ZIPCODE].[MEASURE]" caption="MEASURE" attribute="1" defaultMemberUniqueName="[ZIPCODE].[MEASURE].[All]" allUniqueName="[ZIPCODE].[MEASURE].[All]" dimensionUniqueName="[ZIPCODE]" displayFolder="" count="2" memberValueDatatype="130" unbalanced="0">
      <fieldsUsage count="2">
        <fieldUsage x="-1"/>
        <fieldUsage x="4"/>
      </fieldsUsage>
    </cacheHierarchy>
    <cacheHierarchy uniqueName="[ZIPCODE].[RATE100K]" caption="RATE100K" attribute="1" defaultMemberUniqueName="[ZIPCODE].[RATE100K].[All]" allUniqueName="[ZIPCODE].[RATE100K].[All]" dimensionUniqueName="[ZIPCODE]" displayFolder="" count="0" memberValueDatatype="5" unbalanced="0"/>
    <cacheHierarchy uniqueName="[ZIPCODE].[UNDER_EIGHTEEN]" caption="UNDER_EIGHTEEN" attribute="1" defaultMemberUniqueName="[ZIPCODE].[UNDER_EIGHTEEN].[All]" allUniqueName="[ZIPCODE].[UNDER_EIGHTEEN].[All]" dimensionUniqueName="[ZIPCODE]" displayFolder="" count="0" memberValueDatatype="5" unbalanced="0"/>
    <cacheHierarchy uniqueName="[ZIPCODE].[EIGHTEEN_TO_SIXTYFOUR]" caption="EIGHTEEN_TO_SIXTYFOUR" attribute="1" defaultMemberUniqueName="[ZIPCODE].[EIGHTEEN_TO_SIXTYFOUR].[All]" allUniqueName="[ZIPCODE].[EIGHTEEN_TO_SIXTYFOUR].[All]" dimensionUniqueName="[ZIPCODE]" displayFolder="" count="0" memberValueDatatype="5" unbalanced="0"/>
    <cacheHierarchy uniqueName="[ZIPCODE].[SIXTYFIVE_AND_OVER]" caption="SIXTYFIVE_AND_OVER" attribute="1" defaultMemberUniqueName="[ZIPCODE].[SIXTYFIVE_AND_OVER].[All]" allUniqueName="[ZIPCODE].[SIXTYFIVE_AND_OVER].[All]" dimensionUniqueName="[ZIPCODE]" displayFolder="" count="0" memberValueDatatype="5" unbalanced="0"/>
    <cacheHierarchy uniqueName="[ZIPCODE].[YEAR]" caption="YEAR" attribute="1" defaultMemberUniqueName="[ZIPCODE].[YEAR].[All]" allUniqueName="[ZIPCODE].[YEAR].[All]" dimensionUniqueName="[ZIPCODE]" displayFolder="" count="0" memberValueDatatype="5" unbalanced="0"/>
    <cacheHierarchy uniqueName="[Measures].[SQRT &lt;18]" caption="SQRT &lt;18" measure="1" displayFolder="" measureGroup="SUFFOLK" count="0"/>
    <cacheHierarchy uniqueName="[Measures].[SQRT 18-64]" caption="SQRT 18-64" measure="1" displayFolder="" measureGroup="SUFFOLK" count="0" oneField="1">
      <fieldsUsage count="1">
        <fieldUsage x="3"/>
      </fieldsUsage>
    </cacheHierarchy>
    <cacheHierarchy uniqueName="[Measures].[SQRT &gt;=65]" caption="SQRT &gt;=65" measure="1" displayFolder="" measureGroup="SUFFOLK" count="0"/>
    <cacheHierarchy uniqueName="[Measures].[SQRT OF V]" caption="SQRT OF V" measure="1" displayFolder="" measureGroup="SUFFOLK" count="0"/>
    <cacheHierarchy uniqueName="[Measures].[SQRT &lt; 18]" caption="SQRT &lt; 18" measure="1" displayFolder="" measureGroup="ZIPCODE" count="0"/>
    <cacheHierarchy uniqueName="[Measures].[SQRT 18 - 64]" caption="SQRT 18 - 64" measure="1" displayFolder="" measureGroup="ZIPCODE" count="0"/>
    <cacheHierarchy uniqueName="[Measures].[SQRT &gt;= 65]" caption="SQRT &gt;= 65" measure="1" displayFolder="" measureGroup="ZIPCODE" count="0"/>
    <cacheHierarchy uniqueName="[Measures].[SQRT OF Var]" caption="SQRT OF Var" measure="1" displayFolder="" measureGroup="ZIPCODE" count="0"/>
    <cacheHierarchy uniqueName="[Measures].[Sum of UNDER_EIGHTEEN]" caption="Sum of UNDER_EIGHTEEN" measure="1" displayFolder="" measureGroup="SUFFOLK" count="0">
      <extLst>
        <ext xmlns:x15="http://schemas.microsoft.com/office/spreadsheetml/2010/11/main" uri="{B97F6D7D-B522-45F9-BDA1-12C45D357490}">
          <x15:cacheHierarchy aggregatedColumn="3"/>
        </ext>
      </extLst>
    </cacheHierarchy>
    <cacheHierarchy uniqueName="[Measures].[Sum of EIGHTEEN_TO_SIXTYFOUR]" caption="Sum of EIGHTEEN_TO_SIXTYFOUR" measure="1" displayFolder="" measureGroup="SUFFOLK" count="0">
      <extLst>
        <ext xmlns:x15="http://schemas.microsoft.com/office/spreadsheetml/2010/11/main" uri="{B97F6D7D-B522-45F9-BDA1-12C45D357490}">
          <x15:cacheHierarchy aggregatedColumn="4"/>
        </ext>
      </extLst>
    </cacheHierarchy>
    <cacheHierarchy uniqueName="[Measures].[Sum of SIXTYFIVE_AND_OVER]" caption="Sum of SIXTYFIVE_AND_OVER" measure="1" displayFolder="" measureGroup="SUFFOLK" count="0">
      <extLst>
        <ext xmlns:x15="http://schemas.microsoft.com/office/spreadsheetml/2010/11/main" uri="{B97F6D7D-B522-45F9-BDA1-12C45D357490}">
          <x15:cacheHierarchy aggregatedColumn="5"/>
        </ext>
      </extLst>
    </cacheHierarchy>
    <cacheHierarchy uniqueName="[Measures].[Min of UNDER_EIGHTEEN]" caption="Min of UNDER_EIGHTEEN" measure="1" displayFolder="" measureGroup="SUFFOLK" count="0">
      <extLst>
        <ext xmlns:x15="http://schemas.microsoft.com/office/spreadsheetml/2010/11/main" uri="{B97F6D7D-B522-45F9-BDA1-12C45D357490}">
          <x15:cacheHierarchy aggregatedColumn="3"/>
        </ext>
      </extLst>
    </cacheHierarchy>
    <cacheHierarchy uniqueName="[Measures].[Average of UNDER_EIGHTEEN]" caption="Average of UNDER_EIGHTEEN" measure="1" displayFolder="" measureGroup="SUFFOLK" count="0">
      <extLst>
        <ext xmlns:x15="http://schemas.microsoft.com/office/spreadsheetml/2010/11/main" uri="{B97F6D7D-B522-45F9-BDA1-12C45D357490}">
          <x15:cacheHierarchy aggregatedColumn="3"/>
        </ext>
      </extLst>
    </cacheHierarchy>
    <cacheHierarchy uniqueName="[Measures].[Average of EIGHTEEN_TO_SIXTYFOUR]" caption="Average of EIGHTEEN_TO_SIXTYFOUR" measure="1" displayFolder="" measureGroup="SUFFOLK" count="0" oneField="1">
      <fieldsUsage count="1">
        <fieldUsage x="1"/>
      </fieldsUsage>
      <extLst>
        <ext xmlns:x15="http://schemas.microsoft.com/office/spreadsheetml/2010/11/main" uri="{B97F6D7D-B522-45F9-BDA1-12C45D357490}">
          <x15:cacheHierarchy aggregatedColumn="4"/>
        </ext>
      </extLst>
    </cacheHierarchy>
    <cacheHierarchy uniqueName="[Measures].[Average of SIXTYFIVE_AND_OVER]" caption="Average of SIXTYFIVE_AND_OVER" measure="1" displayFolder="" measureGroup="SUFFOLK" count="0">
      <extLst>
        <ext xmlns:x15="http://schemas.microsoft.com/office/spreadsheetml/2010/11/main" uri="{B97F6D7D-B522-45F9-BDA1-12C45D357490}">
          <x15:cacheHierarchy aggregatedColumn="5"/>
        </ext>
      </extLst>
    </cacheHierarchy>
    <cacheHierarchy uniqueName="[Measures].[Sum of RATE100K]" caption="Sum of RATE100K" measure="1" displayFolder="" measureGroup="SUFFOLK" count="0">
      <extLst>
        <ext xmlns:x15="http://schemas.microsoft.com/office/spreadsheetml/2010/11/main" uri="{B97F6D7D-B522-45F9-BDA1-12C45D357490}">
          <x15:cacheHierarchy aggregatedColumn="2"/>
        </ext>
      </extLst>
    </cacheHierarchy>
    <cacheHierarchy uniqueName="[Measures].[Sum of RATE100K 2]" caption="Sum of RATE100K 2" measure="1" displayFolder="" measureGroup="ZIPCODE" count="0">
      <extLst>
        <ext xmlns:x15="http://schemas.microsoft.com/office/spreadsheetml/2010/11/main" uri="{B97F6D7D-B522-45F9-BDA1-12C45D357490}">
          <x15:cacheHierarchy aggregatedColumn="9"/>
        </ext>
      </extLst>
    </cacheHierarchy>
    <cacheHierarchy uniqueName="[Measures].[Average of RATE100K]" caption="Average of RATE100K" measure="1" displayFolder="" measureGroup="ZIPCODE" count="0">
      <extLst>
        <ext xmlns:x15="http://schemas.microsoft.com/office/spreadsheetml/2010/11/main" uri="{B97F6D7D-B522-45F9-BDA1-12C45D357490}">
          <x15:cacheHierarchy aggregatedColumn="9"/>
        </ext>
      </extLst>
    </cacheHierarchy>
    <cacheHierarchy uniqueName="[Measures].[Sum of UNDER_EIGHTEEN 2]" caption="Sum of UNDER_EIGHTEEN 2" measure="1" displayFolder="" measureGroup="ZIPCODE" count="0">
      <extLst>
        <ext xmlns:x15="http://schemas.microsoft.com/office/spreadsheetml/2010/11/main" uri="{B97F6D7D-B522-45F9-BDA1-12C45D357490}">
          <x15:cacheHierarchy aggregatedColumn="10"/>
        </ext>
      </extLst>
    </cacheHierarchy>
    <cacheHierarchy uniqueName="[Measures].[Average of UNDER_EIGHTEEN 2]" caption="Average of UNDER_EIGHTEEN 2" measure="1" displayFolder="" measureGroup="ZIPCODE" count="0">
      <extLst>
        <ext xmlns:x15="http://schemas.microsoft.com/office/spreadsheetml/2010/11/main" uri="{B97F6D7D-B522-45F9-BDA1-12C45D357490}">
          <x15:cacheHierarchy aggregatedColumn="10"/>
        </ext>
      </extLst>
    </cacheHierarchy>
    <cacheHierarchy uniqueName="[Measures].[Sum of EIGHTEEN_TO_SIXTYFOUR 2]" caption="Sum of EIGHTEEN_TO_SIXTYFOUR 2" measure="1" displayFolder="" measureGroup="ZIPCODE" count="0">
      <extLst>
        <ext xmlns:x15="http://schemas.microsoft.com/office/spreadsheetml/2010/11/main" uri="{B97F6D7D-B522-45F9-BDA1-12C45D357490}">
          <x15:cacheHierarchy aggregatedColumn="11"/>
        </ext>
      </extLst>
    </cacheHierarchy>
    <cacheHierarchy uniqueName="[Measures].[Average of EIGHTEEN_TO_SIXTYFOUR 2]" caption="Average of EIGHTEEN_TO_SIXTYFOUR 2" measure="1" displayFolder="" measureGroup="ZIPCODE" count="0">
      <extLst>
        <ext xmlns:x15="http://schemas.microsoft.com/office/spreadsheetml/2010/11/main" uri="{B97F6D7D-B522-45F9-BDA1-12C45D357490}">
          <x15:cacheHierarchy aggregatedColumn="11"/>
        </ext>
      </extLst>
    </cacheHierarchy>
    <cacheHierarchy uniqueName="[Measures].[Sum of SIXTYFIVE_AND_OVER 2]" caption="Sum of SIXTYFIVE_AND_OVER 2" measure="1" displayFolder="" measureGroup="ZIPCODE" count="0">
      <extLst>
        <ext xmlns:x15="http://schemas.microsoft.com/office/spreadsheetml/2010/11/main" uri="{B97F6D7D-B522-45F9-BDA1-12C45D357490}">
          <x15:cacheHierarchy aggregatedColumn="12"/>
        </ext>
      </extLst>
    </cacheHierarchy>
    <cacheHierarchy uniqueName="[Measures].[Average of SIXTYFIVE_AND_OVER 2]" caption="Average of SIXTYFIVE_AND_OVER 2" measure="1" displayFolder="" measureGroup="ZIPCODE" count="0">
      <extLst>
        <ext xmlns:x15="http://schemas.microsoft.com/office/spreadsheetml/2010/11/main" uri="{B97F6D7D-B522-45F9-BDA1-12C45D357490}">
          <x15:cacheHierarchy aggregatedColumn="12"/>
        </ext>
      </extLst>
    </cacheHierarchy>
    <cacheHierarchy uniqueName="[Measures].[Sum of YEAR]" caption="Sum of YEAR" measure="1" displayFolder="" measureGroup="ZIPCODE" count="0">
      <extLst>
        <ext xmlns:x15="http://schemas.microsoft.com/office/spreadsheetml/2010/11/main" uri="{B97F6D7D-B522-45F9-BDA1-12C45D357490}">
          <x15:cacheHierarchy aggregatedColumn="13"/>
        </ext>
      </extLst>
    </cacheHierarchy>
    <cacheHierarchy uniqueName="[Measures].[_Count SUFFOLK]" caption="_Count SUFFOLK" measure="1" displayFolder="" measureGroup="SUFFOLK" count="0" hidden="1"/>
    <cacheHierarchy uniqueName="[Measures].[_Count ZIPCODE]" caption="_Count ZIPCODE" measure="1" displayFolder="" measureGroup="ZIPCODE" count="0" hidden="1"/>
    <cacheHierarchy uniqueName="[Measures].[__XL_Count of Models]" caption="__XL_Count of Models" measure="1" displayFolder="" count="0" hidden="1"/>
  </cacheHierarchies>
  <kpis count="0"/>
  <dimensions count="3">
    <dimension measure="1" name="Measures" uniqueName="[Measures]" caption="Measures"/>
    <dimension name="SUFFOLK" uniqueName="[SUFFOLK]" caption="SUFFOLK"/>
    <dimension name="ZIPCODE" uniqueName="[ZIPCODE]" caption="ZIPCODE"/>
  </dimensions>
  <measureGroups count="2">
    <measureGroup name="SUFFOLK" caption="SUFFOLK"/>
    <measureGroup name="ZIPCODE" caption="ZIPCODE"/>
  </measureGroups>
  <maps count="2">
    <map measureGroup="0" dimension="1"/>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8.xml><?xml version="1.0" encoding="utf-8"?>
<pivotCacheDefinition xmlns="http://schemas.openxmlformats.org/spreadsheetml/2006/main" xmlns:r="http://schemas.openxmlformats.org/officeDocument/2006/relationships" saveData="0" refreshedBy="Melissa Bauer" refreshedDate="43980.48350613426" backgroundQuery="1" createdVersion="5" refreshedVersion="5" minRefreshableVersion="3" recordCount="0" supportSubquery="1" supportAdvancedDrill="1">
  <cacheSource type="external" connectionId="2"/>
  <cacheFields count="5">
    <cacheField name="[SUFFOLK].[COUNTY].[COUNTY]" caption="COUNTY" numFmtId="0" level="1">
      <sharedItems count="3">
        <s v="NASSAU COUNTY"/>
        <s v="NYS"/>
        <s v="NYSxNYC"/>
      </sharedItems>
    </cacheField>
    <cacheField name="[SUFFOLK].[MEASURE].[MEASURE]" caption="MEASURE" numFmtId="0" hierarchy="1" level="1">
      <sharedItems containsSemiMixedTypes="0" containsNonDate="0" containsString="0"/>
    </cacheField>
    <cacheField name="[Measures].[Average of UNDER_EIGHTEEN]" caption="Average of UNDER_EIGHTEEN" numFmtId="0" hierarchy="26" level="32767"/>
    <cacheField name="[Measures].[SQRT &lt;18]" caption="SQRT &lt;18" numFmtId="0" hierarchy="14" level="32767"/>
    <cacheField name="[ZIPCODE].[MEASURE].[MEASURE]" caption="MEASURE" numFmtId="0" hierarchy="8" level="1">
      <sharedItems containsSemiMixedTypes="0" containsNonDate="0" containsString="0"/>
    </cacheField>
  </cacheFields>
  <cacheHierarchies count="42">
    <cacheHierarchy uniqueName="[SUFFOLK].[COUNTY]" caption="COUNTY" attribute="1" defaultMemberUniqueName="[SUFFOLK].[COUNTY].[All]" allUniqueName="[SUFFOLK].[COUNTY].[All]" dimensionUniqueName="[SUFFOLK]" displayFolder="" count="2" memberValueDatatype="130" unbalanced="0">
      <fieldsUsage count="2">
        <fieldUsage x="-1"/>
        <fieldUsage x="0"/>
      </fieldsUsage>
    </cacheHierarchy>
    <cacheHierarchy uniqueName="[SUFFOLK].[MEASURE]" caption="MEASURE" attribute="1" defaultMemberUniqueName="[SUFFOLK].[MEASURE].[All]" allUniqueName="[SUFFOLK].[MEASURE].[All]" dimensionUniqueName="[SUFFOLK]" displayFolder="" count="2" memberValueDatatype="130" unbalanced="0">
      <fieldsUsage count="2">
        <fieldUsage x="-1"/>
        <fieldUsage x="1"/>
      </fieldsUsage>
    </cacheHierarchy>
    <cacheHierarchy uniqueName="[SUFFOLK].[RATE100K]" caption="RATE100K" attribute="1" defaultMemberUniqueName="[SUFFOLK].[RATE100K].[All]" allUniqueName="[SUFFOLK].[RATE100K].[All]" dimensionUniqueName="[SUFFOLK]" displayFolder="" count="0" memberValueDatatype="5" unbalanced="0"/>
    <cacheHierarchy uniqueName="[SUFFOLK].[UNDER_EIGHTEEN]" caption="UNDER_EIGHTEEN" attribute="1" defaultMemberUniqueName="[SUFFOLK].[UNDER_EIGHTEEN].[All]" allUniqueName="[SUFFOLK].[UNDER_EIGHTEEN].[All]" dimensionUniqueName="[SUFFOLK]" displayFolder="" count="0" memberValueDatatype="5" unbalanced="0"/>
    <cacheHierarchy uniqueName="[SUFFOLK].[EIGHTEEN_TO_SIXTYFOUR]" caption="EIGHTEEN_TO_SIXTYFOUR" attribute="1" defaultMemberUniqueName="[SUFFOLK].[EIGHTEEN_TO_SIXTYFOUR].[All]" allUniqueName="[SUFFOLK].[EIGHTEEN_TO_SIXTYFOUR].[All]" dimensionUniqueName="[SUFFOLK]" displayFolder="" count="0" memberValueDatatype="5" unbalanced="0"/>
    <cacheHierarchy uniqueName="[SUFFOLK].[SIXTYFIVE_AND_OVER]" caption="SIXTYFIVE_AND_OVER" attribute="1" defaultMemberUniqueName="[SUFFOLK].[SIXTYFIVE_AND_OVER].[All]" allUniqueName="[SUFFOLK].[SIXTYFIVE_AND_OVER].[All]" dimensionUniqueName="[SUFFOLK]" displayFolder="" count="0" memberValueDatatype="5" unbalanced="0"/>
    <cacheHierarchy uniqueName="[SUFFOLK].[YEAR]" caption="YEAR" attribute="1" defaultMemberUniqueName="[SUFFOLK].[YEAR].[All]" allUniqueName="[SUFFOLK].[YEAR].[All]" dimensionUniqueName="[SUFFOLK]" displayFolder="" count="0" memberValueDatatype="5" unbalanced="0"/>
    <cacheHierarchy uniqueName="[ZIPCODE].[PT_ZIP]" caption="PT_ZIP" attribute="1" defaultMemberUniqueName="[ZIPCODE].[PT_ZIP].[All]" allUniqueName="[ZIPCODE].[PT_ZIP].[All]" dimensionUniqueName="[ZIPCODE]" displayFolder="" count="0" memberValueDatatype="130" unbalanced="0"/>
    <cacheHierarchy uniqueName="[ZIPCODE].[MEASURE]" caption="MEASURE" attribute="1" defaultMemberUniqueName="[ZIPCODE].[MEASURE].[All]" allUniqueName="[ZIPCODE].[MEASURE].[All]" dimensionUniqueName="[ZIPCODE]" displayFolder="" count="2" memberValueDatatype="130" unbalanced="0">
      <fieldsUsage count="2">
        <fieldUsage x="-1"/>
        <fieldUsage x="4"/>
      </fieldsUsage>
    </cacheHierarchy>
    <cacheHierarchy uniqueName="[ZIPCODE].[RATE100K]" caption="RATE100K" attribute="1" defaultMemberUniqueName="[ZIPCODE].[RATE100K].[All]" allUniqueName="[ZIPCODE].[RATE100K].[All]" dimensionUniqueName="[ZIPCODE]" displayFolder="" count="0" memberValueDatatype="5" unbalanced="0"/>
    <cacheHierarchy uniqueName="[ZIPCODE].[UNDER_EIGHTEEN]" caption="UNDER_EIGHTEEN" attribute="1" defaultMemberUniqueName="[ZIPCODE].[UNDER_EIGHTEEN].[All]" allUniqueName="[ZIPCODE].[UNDER_EIGHTEEN].[All]" dimensionUniqueName="[ZIPCODE]" displayFolder="" count="0" memberValueDatatype="5" unbalanced="0"/>
    <cacheHierarchy uniqueName="[ZIPCODE].[EIGHTEEN_TO_SIXTYFOUR]" caption="EIGHTEEN_TO_SIXTYFOUR" attribute="1" defaultMemberUniqueName="[ZIPCODE].[EIGHTEEN_TO_SIXTYFOUR].[All]" allUniqueName="[ZIPCODE].[EIGHTEEN_TO_SIXTYFOUR].[All]" dimensionUniqueName="[ZIPCODE]" displayFolder="" count="0" memberValueDatatype="5" unbalanced="0"/>
    <cacheHierarchy uniqueName="[ZIPCODE].[SIXTYFIVE_AND_OVER]" caption="SIXTYFIVE_AND_OVER" attribute="1" defaultMemberUniqueName="[ZIPCODE].[SIXTYFIVE_AND_OVER].[All]" allUniqueName="[ZIPCODE].[SIXTYFIVE_AND_OVER].[All]" dimensionUniqueName="[ZIPCODE]" displayFolder="" count="0" memberValueDatatype="5" unbalanced="0"/>
    <cacheHierarchy uniqueName="[ZIPCODE].[YEAR]" caption="YEAR" attribute="1" defaultMemberUniqueName="[ZIPCODE].[YEAR].[All]" allUniqueName="[ZIPCODE].[YEAR].[All]" dimensionUniqueName="[ZIPCODE]" displayFolder="" count="0" memberValueDatatype="5" unbalanced="0"/>
    <cacheHierarchy uniqueName="[Measures].[SQRT &lt;18]" caption="SQRT &lt;18" measure="1" displayFolder="" measureGroup="SUFFOLK" count="0" oneField="1">
      <fieldsUsage count="1">
        <fieldUsage x="3"/>
      </fieldsUsage>
    </cacheHierarchy>
    <cacheHierarchy uniqueName="[Measures].[SQRT 18-64]" caption="SQRT 18-64" measure="1" displayFolder="" measureGroup="SUFFOLK" count="0"/>
    <cacheHierarchy uniqueName="[Measures].[SQRT &gt;=65]" caption="SQRT &gt;=65" measure="1" displayFolder="" measureGroup="SUFFOLK" count="0"/>
    <cacheHierarchy uniqueName="[Measures].[SQRT OF V]" caption="SQRT OF V" measure="1" displayFolder="" measureGroup="SUFFOLK" count="0"/>
    <cacheHierarchy uniqueName="[Measures].[SQRT &lt; 18]" caption="SQRT &lt; 18" measure="1" displayFolder="" measureGroup="ZIPCODE" count="0"/>
    <cacheHierarchy uniqueName="[Measures].[SQRT 18 - 64]" caption="SQRT 18 - 64" measure="1" displayFolder="" measureGroup="ZIPCODE" count="0"/>
    <cacheHierarchy uniqueName="[Measures].[SQRT &gt;= 65]" caption="SQRT &gt;= 65" measure="1" displayFolder="" measureGroup="ZIPCODE" count="0"/>
    <cacheHierarchy uniqueName="[Measures].[SQRT OF Var]" caption="SQRT OF Var" measure="1" displayFolder="" measureGroup="ZIPCODE" count="0"/>
    <cacheHierarchy uniqueName="[Measures].[Sum of UNDER_EIGHTEEN]" caption="Sum of UNDER_EIGHTEEN" measure="1" displayFolder="" measureGroup="SUFFOLK" count="0">
      <extLst>
        <ext xmlns:x15="http://schemas.microsoft.com/office/spreadsheetml/2010/11/main" uri="{B97F6D7D-B522-45F9-BDA1-12C45D357490}">
          <x15:cacheHierarchy aggregatedColumn="3"/>
        </ext>
      </extLst>
    </cacheHierarchy>
    <cacheHierarchy uniqueName="[Measures].[Sum of EIGHTEEN_TO_SIXTYFOUR]" caption="Sum of EIGHTEEN_TO_SIXTYFOUR" measure="1" displayFolder="" measureGroup="SUFFOLK" count="0">
      <extLst>
        <ext xmlns:x15="http://schemas.microsoft.com/office/spreadsheetml/2010/11/main" uri="{B97F6D7D-B522-45F9-BDA1-12C45D357490}">
          <x15:cacheHierarchy aggregatedColumn="4"/>
        </ext>
      </extLst>
    </cacheHierarchy>
    <cacheHierarchy uniqueName="[Measures].[Sum of SIXTYFIVE_AND_OVER]" caption="Sum of SIXTYFIVE_AND_OVER" measure="1" displayFolder="" measureGroup="SUFFOLK" count="0">
      <extLst>
        <ext xmlns:x15="http://schemas.microsoft.com/office/spreadsheetml/2010/11/main" uri="{B97F6D7D-B522-45F9-BDA1-12C45D357490}">
          <x15:cacheHierarchy aggregatedColumn="5"/>
        </ext>
      </extLst>
    </cacheHierarchy>
    <cacheHierarchy uniqueName="[Measures].[Min of UNDER_EIGHTEEN]" caption="Min of UNDER_EIGHTEEN" measure="1" displayFolder="" measureGroup="SUFFOLK" count="0">
      <extLst>
        <ext xmlns:x15="http://schemas.microsoft.com/office/spreadsheetml/2010/11/main" uri="{B97F6D7D-B522-45F9-BDA1-12C45D357490}">
          <x15:cacheHierarchy aggregatedColumn="3"/>
        </ext>
      </extLst>
    </cacheHierarchy>
    <cacheHierarchy uniqueName="[Measures].[Average of UNDER_EIGHTEEN]" caption="Average of UNDER_EIGHTEEN" measure="1" displayFolder="" measureGroup="SUFFOLK" count="0" oneField="1">
      <fieldsUsage count="1">
        <fieldUsage x="2"/>
      </fieldsUsage>
      <extLst>
        <ext xmlns:x15="http://schemas.microsoft.com/office/spreadsheetml/2010/11/main" uri="{B97F6D7D-B522-45F9-BDA1-12C45D357490}">
          <x15:cacheHierarchy aggregatedColumn="3"/>
        </ext>
      </extLst>
    </cacheHierarchy>
    <cacheHierarchy uniqueName="[Measures].[Average of EIGHTEEN_TO_SIXTYFOUR]" caption="Average of EIGHTEEN_TO_SIXTYFOUR" measure="1" displayFolder="" measureGroup="SUFFOLK" count="0">
      <extLst>
        <ext xmlns:x15="http://schemas.microsoft.com/office/spreadsheetml/2010/11/main" uri="{B97F6D7D-B522-45F9-BDA1-12C45D357490}">
          <x15:cacheHierarchy aggregatedColumn="4"/>
        </ext>
      </extLst>
    </cacheHierarchy>
    <cacheHierarchy uniqueName="[Measures].[Average of SIXTYFIVE_AND_OVER]" caption="Average of SIXTYFIVE_AND_OVER" measure="1" displayFolder="" measureGroup="SUFFOLK" count="0">
      <extLst>
        <ext xmlns:x15="http://schemas.microsoft.com/office/spreadsheetml/2010/11/main" uri="{B97F6D7D-B522-45F9-BDA1-12C45D357490}">
          <x15:cacheHierarchy aggregatedColumn="5"/>
        </ext>
      </extLst>
    </cacheHierarchy>
    <cacheHierarchy uniqueName="[Measures].[Sum of RATE100K]" caption="Sum of RATE100K" measure="1" displayFolder="" measureGroup="SUFFOLK" count="0">
      <extLst>
        <ext xmlns:x15="http://schemas.microsoft.com/office/spreadsheetml/2010/11/main" uri="{B97F6D7D-B522-45F9-BDA1-12C45D357490}">
          <x15:cacheHierarchy aggregatedColumn="2"/>
        </ext>
      </extLst>
    </cacheHierarchy>
    <cacheHierarchy uniqueName="[Measures].[Sum of RATE100K 2]" caption="Sum of RATE100K 2" measure="1" displayFolder="" measureGroup="ZIPCODE" count="0">
      <extLst>
        <ext xmlns:x15="http://schemas.microsoft.com/office/spreadsheetml/2010/11/main" uri="{B97F6D7D-B522-45F9-BDA1-12C45D357490}">
          <x15:cacheHierarchy aggregatedColumn="9"/>
        </ext>
      </extLst>
    </cacheHierarchy>
    <cacheHierarchy uniqueName="[Measures].[Average of RATE100K]" caption="Average of RATE100K" measure="1" displayFolder="" measureGroup="ZIPCODE" count="0">
      <extLst>
        <ext xmlns:x15="http://schemas.microsoft.com/office/spreadsheetml/2010/11/main" uri="{B97F6D7D-B522-45F9-BDA1-12C45D357490}">
          <x15:cacheHierarchy aggregatedColumn="9"/>
        </ext>
      </extLst>
    </cacheHierarchy>
    <cacheHierarchy uniqueName="[Measures].[Sum of UNDER_EIGHTEEN 2]" caption="Sum of UNDER_EIGHTEEN 2" measure="1" displayFolder="" measureGroup="ZIPCODE" count="0">
      <extLst>
        <ext xmlns:x15="http://schemas.microsoft.com/office/spreadsheetml/2010/11/main" uri="{B97F6D7D-B522-45F9-BDA1-12C45D357490}">
          <x15:cacheHierarchy aggregatedColumn="10"/>
        </ext>
      </extLst>
    </cacheHierarchy>
    <cacheHierarchy uniqueName="[Measures].[Average of UNDER_EIGHTEEN 2]" caption="Average of UNDER_EIGHTEEN 2" measure="1" displayFolder="" measureGroup="ZIPCODE" count="0">
      <extLst>
        <ext xmlns:x15="http://schemas.microsoft.com/office/spreadsheetml/2010/11/main" uri="{B97F6D7D-B522-45F9-BDA1-12C45D357490}">
          <x15:cacheHierarchy aggregatedColumn="10"/>
        </ext>
      </extLst>
    </cacheHierarchy>
    <cacheHierarchy uniqueName="[Measures].[Sum of EIGHTEEN_TO_SIXTYFOUR 2]" caption="Sum of EIGHTEEN_TO_SIXTYFOUR 2" measure="1" displayFolder="" measureGroup="ZIPCODE" count="0">
      <extLst>
        <ext xmlns:x15="http://schemas.microsoft.com/office/spreadsheetml/2010/11/main" uri="{B97F6D7D-B522-45F9-BDA1-12C45D357490}">
          <x15:cacheHierarchy aggregatedColumn="11"/>
        </ext>
      </extLst>
    </cacheHierarchy>
    <cacheHierarchy uniqueName="[Measures].[Average of EIGHTEEN_TO_SIXTYFOUR 2]" caption="Average of EIGHTEEN_TO_SIXTYFOUR 2" measure="1" displayFolder="" measureGroup="ZIPCODE" count="0">
      <extLst>
        <ext xmlns:x15="http://schemas.microsoft.com/office/spreadsheetml/2010/11/main" uri="{B97F6D7D-B522-45F9-BDA1-12C45D357490}">
          <x15:cacheHierarchy aggregatedColumn="11"/>
        </ext>
      </extLst>
    </cacheHierarchy>
    <cacheHierarchy uniqueName="[Measures].[Sum of SIXTYFIVE_AND_OVER 2]" caption="Sum of SIXTYFIVE_AND_OVER 2" measure="1" displayFolder="" measureGroup="ZIPCODE" count="0">
      <extLst>
        <ext xmlns:x15="http://schemas.microsoft.com/office/spreadsheetml/2010/11/main" uri="{B97F6D7D-B522-45F9-BDA1-12C45D357490}">
          <x15:cacheHierarchy aggregatedColumn="12"/>
        </ext>
      </extLst>
    </cacheHierarchy>
    <cacheHierarchy uniqueName="[Measures].[Average of SIXTYFIVE_AND_OVER 2]" caption="Average of SIXTYFIVE_AND_OVER 2" measure="1" displayFolder="" measureGroup="ZIPCODE" count="0">
      <extLst>
        <ext xmlns:x15="http://schemas.microsoft.com/office/spreadsheetml/2010/11/main" uri="{B97F6D7D-B522-45F9-BDA1-12C45D357490}">
          <x15:cacheHierarchy aggregatedColumn="12"/>
        </ext>
      </extLst>
    </cacheHierarchy>
    <cacheHierarchy uniqueName="[Measures].[Sum of YEAR]" caption="Sum of YEAR" measure="1" displayFolder="" measureGroup="ZIPCODE" count="0">
      <extLst>
        <ext xmlns:x15="http://schemas.microsoft.com/office/spreadsheetml/2010/11/main" uri="{B97F6D7D-B522-45F9-BDA1-12C45D357490}">
          <x15:cacheHierarchy aggregatedColumn="13"/>
        </ext>
      </extLst>
    </cacheHierarchy>
    <cacheHierarchy uniqueName="[Measures].[_Count SUFFOLK]" caption="_Count SUFFOLK" measure="1" displayFolder="" measureGroup="SUFFOLK" count="0" hidden="1"/>
    <cacheHierarchy uniqueName="[Measures].[_Count ZIPCODE]" caption="_Count ZIPCODE" measure="1" displayFolder="" measureGroup="ZIPCODE" count="0" hidden="1"/>
    <cacheHierarchy uniqueName="[Measures].[__XL_Count of Models]" caption="__XL_Count of Models" measure="1" displayFolder="" count="0" hidden="1"/>
  </cacheHierarchies>
  <kpis count="0"/>
  <dimensions count="3">
    <dimension measure="1" name="Measures" uniqueName="[Measures]" caption="Measures"/>
    <dimension name="SUFFOLK" uniqueName="[SUFFOLK]" caption="SUFFOLK"/>
    <dimension name="ZIPCODE" uniqueName="[ZIPCODE]" caption="ZIPCODE"/>
  </dimensions>
  <measureGroups count="2">
    <measureGroup name="SUFFOLK" caption="SUFFOLK"/>
    <measureGroup name="ZIPCODE" caption="ZIPCODE"/>
  </measureGroups>
  <maps count="2">
    <map measureGroup="0" dimension="1"/>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9.xml><?xml version="1.0" encoding="utf-8"?>
<pivotCacheDefinition xmlns="http://schemas.openxmlformats.org/spreadsheetml/2006/main" xmlns:r="http://schemas.openxmlformats.org/officeDocument/2006/relationships" saveData="0" refreshedBy="Melissa Bauer" refreshedDate="43980.476220833334" backgroundQuery="1" createdVersion="3" refreshedVersion="5" minRefreshableVersion="3" recordCount="0" supportSubquery="1" supportAdvancedDrill="1">
  <cacheSource type="external" connectionId="2">
    <extLst>
      <ext xmlns:x14="http://schemas.microsoft.com/office/spreadsheetml/2009/9/main" uri="{F057638F-6D5F-4e77-A914-E7F072B9BCA8}">
        <x14:sourceConnection name="ThisWorkbookDataModel"/>
      </ext>
    </extLst>
  </cacheSource>
  <cacheFields count="0"/>
  <cacheHierarchies count="41">
    <cacheHierarchy uniqueName="[SUFFOLK].[COUNTY]" caption="COUNTY" attribute="1" defaultMemberUniqueName="[SUFFOLK].[COUNTY].[All]" allUniqueName="[SUFFOLK].[COUNTY].[All]" dimensionUniqueName="[SUFFOLK]" displayFolder="" count="0" memberValueDatatype="130" unbalanced="0"/>
    <cacheHierarchy uniqueName="[SUFFOLK].[MEASURE]" caption="MEASURE" attribute="1" defaultMemberUniqueName="[SUFFOLK].[MEASURE].[All]" allUniqueName="[SUFFOLK].[MEASURE].[All]" dimensionUniqueName="[SUFFOLK]" displayFolder="" count="2" memberValueDatatype="130" unbalanced="0"/>
    <cacheHierarchy uniqueName="[SUFFOLK].[RATE100K]" caption="RATE100K" attribute="1" defaultMemberUniqueName="[SUFFOLK].[RATE100K].[All]" allUniqueName="[SUFFOLK].[RATE100K].[All]" dimensionUniqueName="[SUFFOLK]" displayFolder="" count="0" memberValueDatatype="5" unbalanced="0"/>
    <cacheHierarchy uniqueName="[SUFFOLK].[UNDER_EIGHTEEN]" caption="UNDER_EIGHTEEN" attribute="1" defaultMemberUniqueName="[SUFFOLK].[UNDER_EIGHTEEN].[All]" allUniqueName="[SUFFOLK].[UNDER_EIGHTEEN].[All]" dimensionUniqueName="[SUFFOLK]" displayFolder="" count="0" memberValueDatatype="5" unbalanced="0"/>
    <cacheHierarchy uniqueName="[SUFFOLK].[EIGHTEEN_TO_SIXTYFOUR]" caption="EIGHTEEN_TO_SIXTYFOUR" attribute="1" defaultMemberUniqueName="[SUFFOLK].[EIGHTEEN_TO_SIXTYFOUR].[All]" allUniqueName="[SUFFOLK].[EIGHTEEN_TO_SIXTYFOUR].[All]" dimensionUniqueName="[SUFFOLK]" displayFolder="" count="0" memberValueDatatype="5" unbalanced="0"/>
    <cacheHierarchy uniqueName="[SUFFOLK].[SIXTYFIVE_AND_OVER]" caption="SIXTYFIVE_AND_OVER" attribute="1" defaultMemberUniqueName="[SUFFOLK].[SIXTYFIVE_AND_OVER].[All]" allUniqueName="[SUFFOLK].[SIXTYFIVE_AND_OVER].[All]" dimensionUniqueName="[SUFFOLK]" displayFolder="" count="0" memberValueDatatype="5" unbalanced="0"/>
    <cacheHierarchy uniqueName="[SUFFOLK].[YEAR]" caption="YEAR" attribute="1" defaultMemberUniqueName="[SUFFOLK].[YEAR].[All]" allUniqueName="[SUFFOLK].[YEAR].[All]" dimensionUniqueName="[SUFFOLK]" displayFolder="" count="2" memberValueDatatype="5" unbalanced="0"/>
    <cacheHierarchy uniqueName="[ZIPCODE].[PT_ZIP]" caption="PT_ZIP" attribute="1" defaultMemberUniqueName="[ZIPCODE].[PT_ZIP].[All]" allUniqueName="[ZIPCODE].[PT_ZIP].[All]" dimensionUniqueName="[ZIPCODE]" displayFolder="" count="0" memberValueDatatype="130" unbalanced="0"/>
    <cacheHierarchy uniqueName="[ZIPCODE].[MEASURE]" caption="MEASURE" attribute="1" defaultMemberUniqueName="[ZIPCODE].[MEASURE].[All]" allUniqueName="[ZIPCODE].[MEASURE].[All]" dimensionUniqueName="[ZIPCODE]" displayFolder="" count="0" memberValueDatatype="130" unbalanced="0"/>
    <cacheHierarchy uniqueName="[ZIPCODE].[RATE100K]" caption="RATE100K" attribute="1" defaultMemberUniqueName="[ZIPCODE].[RATE100K].[All]" allUniqueName="[ZIPCODE].[RATE100K].[All]" dimensionUniqueName="[ZIPCODE]" displayFolder="" count="0" memberValueDatatype="5" unbalanced="0"/>
    <cacheHierarchy uniqueName="[ZIPCODE].[UNDER_EIGHTEEN]" caption="UNDER_EIGHTEEN" attribute="1" defaultMemberUniqueName="[ZIPCODE].[UNDER_EIGHTEEN].[All]" allUniqueName="[ZIPCODE].[UNDER_EIGHTEEN].[All]" dimensionUniqueName="[ZIPCODE]" displayFolder="" count="0" memberValueDatatype="5" unbalanced="0"/>
    <cacheHierarchy uniqueName="[ZIPCODE].[EIGHTEEN_TO_SIXTYFOUR]" caption="EIGHTEEN_TO_SIXTYFOUR" attribute="1" defaultMemberUniqueName="[ZIPCODE].[EIGHTEEN_TO_SIXTYFOUR].[All]" allUniqueName="[ZIPCODE].[EIGHTEEN_TO_SIXTYFOUR].[All]" dimensionUniqueName="[ZIPCODE]" displayFolder="" count="0" memberValueDatatype="5" unbalanced="0"/>
    <cacheHierarchy uniqueName="[ZIPCODE].[SIXTYFIVE_AND_OVER]" caption="SIXTYFIVE_AND_OVER" attribute="1" defaultMemberUniqueName="[ZIPCODE].[SIXTYFIVE_AND_OVER].[All]" allUniqueName="[ZIPCODE].[SIXTYFIVE_AND_OVER].[All]" dimensionUniqueName="[ZIPCODE]" displayFolder="" count="0" memberValueDatatype="5" unbalanced="0"/>
    <cacheHierarchy uniqueName="[ZIPCODE].[YEAR]" caption="YEAR" attribute="1" defaultMemberUniqueName="[ZIPCODE].[YEAR].[All]" allUniqueName="[ZIPCODE].[YEAR].[All]" dimensionUniqueName="[ZIPCODE]" displayFolder="" count="0" memberValueDatatype="5" unbalanced="0"/>
    <cacheHierarchy uniqueName="[Measures].[Sum of UNDER_EIGHTEEN]" caption="Sum of UNDER_EIGHTEEN" measure="1" displayFolder="" measureGroup="SUFFOLK" count="0">
      <extLst>
        <ext xmlns:x15="http://schemas.microsoft.com/office/spreadsheetml/2010/11/main" uri="{B97F6D7D-B522-45F9-BDA1-12C45D357490}">
          <x15:cacheHierarchy aggregatedColumn="3"/>
        </ext>
      </extLst>
    </cacheHierarchy>
    <cacheHierarchy uniqueName="[Measures].[Sum of EIGHTEEN_TO_SIXTYFOUR]" caption="Sum of EIGHTEEN_TO_SIXTYFOUR" measure="1" displayFolder="" measureGroup="SUFFOLK" count="0">
      <extLst>
        <ext xmlns:x15="http://schemas.microsoft.com/office/spreadsheetml/2010/11/main" uri="{B97F6D7D-B522-45F9-BDA1-12C45D357490}">
          <x15:cacheHierarchy aggregatedColumn="4"/>
        </ext>
      </extLst>
    </cacheHierarchy>
    <cacheHierarchy uniqueName="[Measures].[Sum of SIXTYFIVE_AND_OVER]" caption="Sum of SIXTYFIVE_AND_OVER" measure="1" displayFolder="" measureGroup="SUFFOLK" count="0">
      <extLst>
        <ext xmlns:x15="http://schemas.microsoft.com/office/spreadsheetml/2010/11/main" uri="{B97F6D7D-B522-45F9-BDA1-12C45D357490}">
          <x15:cacheHierarchy aggregatedColumn="5"/>
        </ext>
      </extLst>
    </cacheHierarchy>
    <cacheHierarchy uniqueName="[Measures].[Min of UNDER_EIGHTEEN]" caption="Min of UNDER_EIGHTEEN" measure="1" displayFolder="" measureGroup="SUFFOLK" count="0">
      <extLst>
        <ext xmlns:x15="http://schemas.microsoft.com/office/spreadsheetml/2010/11/main" uri="{B97F6D7D-B522-45F9-BDA1-12C45D357490}">
          <x15:cacheHierarchy aggregatedColumn="3"/>
        </ext>
      </extLst>
    </cacheHierarchy>
    <cacheHierarchy uniqueName="[Measures].[Average of UNDER_EIGHTEEN]" caption="Average of UNDER_EIGHTEEN" measure="1" displayFolder="" measureGroup="SUFFOLK" count="0">
      <extLst>
        <ext xmlns:x15="http://schemas.microsoft.com/office/spreadsheetml/2010/11/main" uri="{B97F6D7D-B522-45F9-BDA1-12C45D357490}">
          <x15:cacheHierarchy aggregatedColumn="3"/>
        </ext>
      </extLst>
    </cacheHierarchy>
    <cacheHierarchy uniqueName="[Measures].[Average of EIGHTEEN_TO_SIXTYFOUR]" caption="Average of EIGHTEEN_TO_SIXTYFOUR" measure="1" displayFolder="" measureGroup="SUFFOLK" count="0">
      <extLst>
        <ext xmlns:x15="http://schemas.microsoft.com/office/spreadsheetml/2010/11/main" uri="{B97F6D7D-B522-45F9-BDA1-12C45D357490}">
          <x15:cacheHierarchy aggregatedColumn="4"/>
        </ext>
      </extLst>
    </cacheHierarchy>
    <cacheHierarchy uniqueName="[Measures].[Average of SIXTYFIVE_AND_OVER]" caption="Average of SIXTYFIVE_AND_OVER" measure="1" displayFolder="" measureGroup="SUFFOLK" count="0">
      <extLst>
        <ext xmlns:x15="http://schemas.microsoft.com/office/spreadsheetml/2010/11/main" uri="{B97F6D7D-B522-45F9-BDA1-12C45D357490}">
          <x15:cacheHierarchy aggregatedColumn="5"/>
        </ext>
      </extLst>
    </cacheHierarchy>
    <cacheHierarchy uniqueName="[Measures].[Sum of RATE100K]" caption="Sum of RATE100K" measure="1" displayFolder="" measureGroup="SUFFOLK" count="0">
      <extLst>
        <ext xmlns:x15="http://schemas.microsoft.com/office/spreadsheetml/2010/11/main" uri="{B97F6D7D-B522-45F9-BDA1-12C45D357490}">
          <x15:cacheHierarchy aggregatedColumn="2"/>
        </ext>
      </extLst>
    </cacheHierarchy>
    <cacheHierarchy uniqueName="[Measures].[Sum of RATE100K 2]" caption="Sum of RATE100K 2" measure="1" displayFolder="" measureGroup="ZIPCODE" count="0">
      <extLst>
        <ext xmlns:x15="http://schemas.microsoft.com/office/spreadsheetml/2010/11/main" uri="{B97F6D7D-B522-45F9-BDA1-12C45D357490}">
          <x15:cacheHierarchy aggregatedColumn="9"/>
        </ext>
      </extLst>
    </cacheHierarchy>
    <cacheHierarchy uniqueName="[Measures].[Average of RATE100K]" caption="Average of RATE100K" measure="1" displayFolder="" measureGroup="ZIPCODE" count="0">
      <extLst>
        <ext xmlns:x15="http://schemas.microsoft.com/office/spreadsheetml/2010/11/main" uri="{B97F6D7D-B522-45F9-BDA1-12C45D357490}">
          <x15:cacheHierarchy aggregatedColumn="9"/>
        </ext>
      </extLst>
    </cacheHierarchy>
    <cacheHierarchy uniqueName="[Measures].[Sum of UNDER_EIGHTEEN 2]" caption="Sum of UNDER_EIGHTEEN 2" measure="1" displayFolder="" measureGroup="ZIPCODE" count="0">
      <extLst>
        <ext xmlns:x15="http://schemas.microsoft.com/office/spreadsheetml/2010/11/main" uri="{B97F6D7D-B522-45F9-BDA1-12C45D357490}">
          <x15:cacheHierarchy aggregatedColumn="10"/>
        </ext>
      </extLst>
    </cacheHierarchy>
    <cacheHierarchy uniqueName="[Measures].[Average of UNDER_EIGHTEEN 2]" caption="Average of UNDER_EIGHTEEN 2" measure="1" displayFolder="" measureGroup="ZIPCODE" count="0">
      <extLst>
        <ext xmlns:x15="http://schemas.microsoft.com/office/spreadsheetml/2010/11/main" uri="{B97F6D7D-B522-45F9-BDA1-12C45D357490}">
          <x15:cacheHierarchy aggregatedColumn="10"/>
        </ext>
      </extLst>
    </cacheHierarchy>
    <cacheHierarchy uniqueName="[Measures].[Sum of EIGHTEEN_TO_SIXTYFOUR 2]" caption="Sum of EIGHTEEN_TO_SIXTYFOUR 2" measure="1" displayFolder="" measureGroup="ZIPCODE" count="0">
      <extLst>
        <ext xmlns:x15="http://schemas.microsoft.com/office/spreadsheetml/2010/11/main" uri="{B97F6D7D-B522-45F9-BDA1-12C45D357490}">
          <x15:cacheHierarchy aggregatedColumn="11"/>
        </ext>
      </extLst>
    </cacheHierarchy>
    <cacheHierarchy uniqueName="[Measures].[Average of EIGHTEEN_TO_SIXTYFOUR 2]" caption="Average of EIGHTEEN_TO_SIXTYFOUR 2" measure="1" displayFolder="" measureGroup="ZIPCODE" count="0">
      <extLst>
        <ext xmlns:x15="http://schemas.microsoft.com/office/spreadsheetml/2010/11/main" uri="{B97F6D7D-B522-45F9-BDA1-12C45D357490}">
          <x15:cacheHierarchy aggregatedColumn="11"/>
        </ext>
      </extLst>
    </cacheHierarchy>
    <cacheHierarchy uniqueName="[Measures].[Sum of SIXTYFIVE_AND_OVER 2]" caption="Sum of SIXTYFIVE_AND_OVER 2" measure="1" displayFolder="" measureGroup="ZIPCODE" count="0">
      <extLst>
        <ext xmlns:x15="http://schemas.microsoft.com/office/spreadsheetml/2010/11/main" uri="{B97F6D7D-B522-45F9-BDA1-12C45D357490}">
          <x15:cacheHierarchy aggregatedColumn="12"/>
        </ext>
      </extLst>
    </cacheHierarchy>
    <cacheHierarchy uniqueName="[Measures].[Average of SIXTYFIVE_AND_OVER 2]" caption="Average of SIXTYFIVE_AND_OVER 2" measure="1" displayFolder="" measureGroup="ZIPCODE" count="0">
      <extLst>
        <ext xmlns:x15="http://schemas.microsoft.com/office/spreadsheetml/2010/11/main" uri="{B97F6D7D-B522-45F9-BDA1-12C45D357490}">
          <x15:cacheHierarchy aggregatedColumn="12"/>
        </ext>
      </extLst>
    </cacheHierarchy>
    <cacheHierarchy uniqueName="[Measures].[SQRT &lt;18]" caption="SQRT &lt;18" measure="1" displayFolder="" measureGroup="SUFFOLK" count="0"/>
    <cacheHierarchy uniqueName="[Measures].[SQRT 18-64]" caption="SQRT 18-64" measure="1" displayFolder="" measureGroup="SUFFOLK" count="0"/>
    <cacheHierarchy uniqueName="[Measures].[SQRT &gt;=65]" caption="SQRT &gt;=65" measure="1" displayFolder="" measureGroup="SUFFOLK" count="0"/>
    <cacheHierarchy uniqueName="[Measures].[SQRT OF V]" caption="SQRT OF V" measure="1" displayFolder="" measureGroup="SUFFOLK" count="0"/>
    <cacheHierarchy uniqueName="[Measures].[SQRT &lt; 18]" caption="SQRT &lt; 18" measure="1" displayFolder="" measureGroup="ZIPCODE" count="0"/>
    <cacheHierarchy uniqueName="[Measures].[SQRT 18 - 64]" caption="SQRT 18 - 64" measure="1" displayFolder="" measureGroup="ZIPCODE" count="0"/>
    <cacheHierarchy uniqueName="[Measures].[SQRT &gt;= 65]" caption="SQRT &gt;= 65" measure="1" displayFolder="" measureGroup="ZIPCODE" count="0"/>
    <cacheHierarchy uniqueName="[Measures].[SQRT OF Var]" caption="SQRT OF Var" measure="1" displayFolder="" measureGroup="ZIPCODE" count="0"/>
    <cacheHierarchy uniqueName="[Measures].[_Count SUFFOLK]" caption="_Count SUFFOLK" measure="1" displayFolder="" measureGroup="SUFFOLK" count="0" hidden="1"/>
    <cacheHierarchy uniqueName="[Measures].[_Count ZIPCODE]" caption="_Count ZIPCODE" measure="1" displayFolder="" measureGroup="ZIPCODE" count="0" hidden="1"/>
    <cacheHierarchy uniqueName="[Measures].[__XL_Count of Models]" caption="__XL_Count of Models" measure="1" displayFolder="" count="0" hidden="1"/>
  </cacheHierarchies>
  <kpis count="0"/>
  <extLst>
    <ext xmlns:x14="http://schemas.microsoft.com/office/spreadsheetml/2009/9/main" uri="{725AE2AE-9491-48be-B2B4-4EB974FC3084}">
      <x14:pivotCacheDefinition slicerData="1" pivotCacheId="38"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pivotTable1.xml><?xml version="1.0" encoding="utf-8"?>
<pivotTableDefinition xmlns="http://schemas.openxmlformats.org/spreadsheetml/2006/main" name="PivotTable8" cacheId="6" applyNumberFormats="0" applyBorderFormats="0" applyFontFormats="0" applyPatternFormats="0" applyAlignmentFormats="0" applyWidthHeightFormats="1" dataCaption="Values" tag="2d5098fb-365b-4447-9a13-918f60e91083" updatedVersion="5" minRefreshableVersion="3" subtotalHiddenItems="1" rowGrandTotals="0" itemPrintTitles="1" createdVersion="5" indent="0" outline="1" outlineData="1" multipleFieldFilters="0" rowHeaderCaption="COUNTY">
  <location ref="C56:E59" firstHeaderRow="0" firstDataRow="1" firstDataCol="1" rowPageCount="1" colPageCount="1"/>
  <pivotFields count="5">
    <pivotField axis="axisRow" allDrilled="1" showAll="0" dataSourceSort="1" defaultAttributeDrillState="1">
      <items count="4">
        <item x="0"/>
        <item x="1"/>
        <item x="2"/>
        <item t="default"/>
      </items>
    </pivotField>
    <pivotField dataField="1" showAll="0"/>
    <pivotField axis="axisPage" allDrilled="1" showAll="0" dataSourceSort="1" defaultAttributeDrillState="1">
      <items count="1">
        <item t="default"/>
      </items>
    </pivotField>
    <pivotField dataField="1" showAll="0"/>
    <pivotField allDrilled="1" showAll="0" dataSourceSort="1" defaultAttributeDrillState="1"/>
  </pivotFields>
  <rowFields count="1">
    <field x="0"/>
  </rowFields>
  <rowItems count="3">
    <i>
      <x/>
    </i>
    <i>
      <x v="1"/>
    </i>
    <i>
      <x v="2"/>
    </i>
  </rowItems>
  <colFields count="1">
    <field x="-2"/>
  </colFields>
  <colItems count="2">
    <i>
      <x/>
    </i>
    <i i="1">
      <x v="1"/>
    </i>
  </colItems>
  <pageFields count="1">
    <pageField fld="2" hier="1" name="[SUFFOLK].[MEASURE].&amp;[(Liver and) Cirrhosis]" cap="(Liver and) Cirrhosis"/>
  </pageFields>
  <dataFields count="2">
    <dataField name="Ages 18 To 64" fld="1" subtotal="average" baseField="0" baseItem="0" numFmtId="2"/>
    <dataField name="SQRT of Variance" fld="3" subtotal="count" baseField="0" baseItem="0" numFmtId="2"/>
  </dataFields>
  <formats count="40">
    <format dxfId="109">
      <pivotArea dataOnly="0" labelOnly="1" outline="0" axis="axisValues" fieldPosition="0"/>
    </format>
    <format dxfId="108">
      <pivotArea outline="0" collapsedLevelsAreSubtotals="1" fieldPosition="0"/>
    </format>
    <format dxfId="107">
      <pivotArea dataOnly="0" labelOnly="1" outline="0" fieldPosition="0">
        <references count="1">
          <reference field="2" count="0"/>
        </references>
      </pivotArea>
    </format>
    <format dxfId="106">
      <pivotArea dataOnly="0" labelOnly="1" outline="0" axis="axisValues" fieldPosition="0"/>
    </format>
    <format dxfId="105">
      <pivotArea field="0" type="button" dataOnly="0" labelOnly="1" outline="0" axis="axisRow" fieldPosition="0"/>
    </format>
    <format dxfId="104">
      <pivotArea dataOnly="0" labelOnly="1" outline="0" axis="axisValues" fieldPosition="0"/>
    </format>
    <format dxfId="103">
      <pivotArea dataOnly="0" outline="0" fieldPosition="0">
        <references count="1">
          <reference field="4294967294" count="1">
            <x v="0"/>
          </reference>
        </references>
      </pivotArea>
    </format>
    <format dxfId="102">
      <pivotArea field="0" type="button" dataOnly="0" labelOnly="1" outline="0" axis="axisRow" fieldPosition="0"/>
    </format>
    <format dxfId="101">
      <pivotArea dataOnly="0" labelOnly="1" fieldPosition="0">
        <references count="1">
          <reference field="0" count="0"/>
        </references>
      </pivotArea>
    </format>
    <format dxfId="100">
      <pivotArea outline="0" collapsedLevelsAreSubtotals="1" fieldPosition="0">
        <references count="1">
          <reference field="4294967294" count="1" selected="0">
            <x v="1"/>
          </reference>
        </references>
      </pivotArea>
    </format>
    <format dxfId="99">
      <pivotArea dataOnly="0" labelOnly="1" outline="0" fieldPosition="0">
        <references count="1">
          <reference field="4294967294" count="1">
            <x v="1"/>
          </reference>
        </references>
      </pivotArea>
    </format>
    <format dxfId="98">
      <pivotArea dataOnly="0" labelOnly="1" outline="0" fieldPosition="0">
        <references count="1">
          <reference field="4294967294" count="1">
            <x v="0"/>
          </reference>
        </references>
      </pivotArea>
    </format>
    <format dxfId="97">
      <pivotArea dataOnly="0" labelOnly="1" outline="0" fieldPosition="0">
        <references count="1">
          <reference field="4294967294" count="1">
            <x v="1"/>
          </reference>
        </references>
      </pivotArea>
    </format>
    <format dxfId="96">
      <pivotArea outline="0" collapsedLevelsAreSubtotals="1" fieldPosition="0">
        <references count="1">
          <reference field="4294967294" count="1" selected="0">
            <x v="0"/>
          </reference>
        </references>
      </pivotArea>
    </format>
    <format dxfId="95">
      <pivotArea dataOnly="0" labelOnly="1" outline="0" fieldPosition="0">
        <references count="1">
          <reference field="2" count="0"/>
        </references>
      </pivotArea>
    </format>
    <format dxfId="94">
      <pivotArea dataOnly="0" labelOnly="1" outline="0" fieldPosition="0">
        <references count="1">
          <reference field="4294967294" count="1">
            <x v="0"/>
          </reference>
        </references>
      </pivotArea>
    </format>
    <format dxfId="93">
      <pivotArea outline="0" collapsedLevelsAreSubtotals="1" fieldPosition="0">
        <references count="1">
          <reference field="4294967294" count="1" selected="0">
            <x v="0"/>
          </reference>
        </references>
      </pivotArea>
    </format>
    <format dxfId="92">
      <pivotArea dataOnly="0" labelOnly="1" outline="0" fieldPosition="0">
        <references count="1">
          <reference field="2" count="0"/>
        </references>
      </pivotArea>
    </format>
    <format dxfId="91">
      <pivotArea dataOnly="0" labelOnly="1" outline="0" fieldPosition="0">
        <references count="1">
          <reference field="4294967294" count="1">
            <x v="0"/>
          </reference>
        </references>
      </pivotArea>
    </format>
    <format dxfId="90">
      <pivotArea outline="0" collapsedLevelsAreSubtotals="1" fieldPosition="0">
        <references count="1">
          <reference field="4294967294" count="1" selected="0">
            <x v="0"/>
          </reference>
        </references>
      </pivotArea>
    </format>
    <format dxfId="89">
      <pivotArea outline="0" collapsedLevelsAreSubtotals="1" fieldPosition="0">
        <references count="1">
          <reference field="4294967294" count="1" selected="0">
            <x v="0"/>
          </reference>
        </references>
      </pivotArea>
    </format>
    <format dxfId="88">
      <pivotArea outline="0" collapsedLevelsAreSubtotals="1" fieldPosition="0">
        <references count="1">
          <reference field="4294967294" count="1" selected="0">
            <x v="0"/>
          </reference>
        </references>
      </pivotArea>
    </format>
    <format dxfId="87">
      <pivotArea dataOnly="0" labelOnly="1" outline="0" fieldPosition="0">
        <references count="1">
          <reference field="2" count="0"/>
        </references>
      </pivotArea>
    </format>
    <format dxfId="86">
      <pivotArea dataOnly="0" labelOnly="1" outline="0" fieldPosition="0">
        <references count="1">
          <reference field="4294967294" count="1">
            <x v="0"/>
          </reference>
        </references>
      </pivotArea>
    </format>
    <format dxfId="85">
      <pivotArea outline="0" collapsedLevelsAreSubtotals="1" fieldPosition="0">
        <references count="1">
          <reference field="4294967294" count="1" selected="0">
            <x v="0"/>
          </reference>
        </references>
      </pivotArea>
    </format>
    <format dxfId="84">
      <pivotArea dataOnly="0" labelOnly="1" outline="0" fieldPosition="0">
        <references count="1">
          <reference field="2" count="0"/>
        </references>
      </pivotArea>
    </format>
    <format dxfId="83">
      <pivotArea dataOnly="0" labelOnly="1" outline="0" fieldPosition="0">
        <references count="1">
          <reference field="4294967294" count="1">
            <x v="0"/>
          </reference>
        </references>
      </pivotArea>
    </format>
    <format dxfId="82">
      <pivotArea outline="0" collapsedLevelsAreSubtotals="1" fieldPosition="0">
        <references count="1">
          <reference field="4294967294" count="1" selected="0">
            <x v="0"/>
          </reference>
        </references>
      </pivotArea>
    </format>
    <format dxfId="81">
      <pivotArea dataOnly="0" labelOnly="1" outline="0" fieldPosition="0">
        <references count="1">
          <reference field="2" count="0"/>
        </references>
      </pivotArea>
    </format>
    <format dxfId="80">
      <pivotArea dataOnly="0" labelOnly="1" outline="0" fieldPosition="0">
        <references count="1">
          <reference field="4294967294" count="1">
            <x v="0"/>
          </reference>
        </references>
      </pivotArea>
    </format>
    <format dxfId="79">
      <pivotArea outline="0" collapsedLevelsAreSubtotals="1" fieldPosition="0">
        <references count="1">
          <reference field="4294967294" count="1" selected="0">
            <x v="0"/>
          </reference>
        </references>
      </pivotArea>
    </format>
    <format dxfId="78">
      <pivotArea dataOnly="0" labelOnly="1" outline="0" fieldPosition="0">
        <references count="1">
          <reference field="2" count="0"/>
        </references>
      </pivotArea>
    </format>
    <format dxfId="77">
      <pivotArea outline="0" collapsedLevelsAreSubtotals="1" fieldPosition="0">
        <references count="1">
          <reference field="4294967294" count="1" selected="0">
            <x v="0"/>
          </reference>
        </references>
      </pivotArea>
    </format>
    <format dxfId="76">
      <pivotArea dataOnly="0" labelOnly="1" outline="0" fieldPosition="0">
        <references count="1">
          <reference field="2" count="0"/>
        </references>
      </pivotArea>
    </format>
    <format dxfId="75">
      <pivotArea outline="0" collapsedLevelsAreSubtotals="1" fieldPosition="0">
        <references count="1">
          <reference field="4294967294" count="1" selected="0">
            <x v="0"/>
          </reference>
        </references>
      </pivotArea>
    </format>
    <format dxfId="74">
      <pivotArea dataOnly="0" labelOnly="1" outline="0" fieldPosition="0">
        <references count="1">
          <reference field="4294967294" count="1">
            <x v="0"/>
          </reference>
        </references>
      </pivotArea>
    </format>
    <format dxfId="73">
      <pivotArea outline="0" fieldPosition="0">
        <references count="1">
          <reference field="4294967294" count="1">
            <x v="0"/>
          </reference>
        </references>
      </pivotArea>
    </format>
    <format dxfId="72">
      <pivotArea outline="0" collapsedLevelsAreSubtotals="1" fieldPosition="0">
        <references count="1">
          <reference field="4294967294" count="1" selected="0">
            <x v="1"/>
          </reference>
        </references>
      </pivotArea>
    </format>
    <format dxfId="71">
      <pivotArea dataOnly="0" labelOnly="1" outline="0" fieldPosition="0">
        <references count="1">
          <reference field="4294967294" count="2">
            <x v="0"/>
            <x v="1"/>
          </reference>
        </references>
      </pivotArea>
    </format>
    <format dxfId="70">
      <pivotArea dataOnly="0" labelOnly="1" outline="0" fieldPosition="0">
        <references count="1">
          <reference field="4294967294" count="1">
            <x v="0"/>
          </reference>
        </references>
      </pivotArea>
    </format>
  </formats>
  <pivotHierarchies count="42">
    <pivotHierarchy dragToData="1"/>
    <pivotHierarchy multipleItemSelectionAllowed="1" dragToData="1">
      <members count="1" level="1">
        <member name="[SUFFOLK].[MEASURE].&amp;[(Liver and) Cirrhosis]"/>
      </members>
    </pivotHierarchy>
    <pivotHierarchy dragToData="1"/>
    <pivotHierarchy dragToData="1"/>
    <pivotHierarchy dragToData="1"/>
    <pivotHierarchy dragToData="1"/>
    <pivotHierarchy dragToData="1"/>
    <pivotHierarchy dragToData="1"/>
    <pivotHierarchy multipleItemSelectionAllowed="1" dragToData="1">
      <members count="1" level="1">
        <member name="[ZIPCODE].[MEASURE].&amp;[Anxiety (Anxiety, dissociative, stress-related, somatoform and other nonpsychotic mental disorders)]"/>
      </members>
    </pivotHierarchy>
    <pivotHierarchy dragToData="1"/>
    <pivotHierarchy dragToData="1"/>
    <pivotHierarchy dragToData="1"/>
    <pivotHierarchy dragToData="1"/>
    <pivotHierarchy dragToData="1"/>
    <pivotHierarchy dragToRow="0" dragToCol="0" dragToPage="0" dragToData="1"/>
    <pivotHierarchy dragToRow="0" dragToCol="0" dragToPage="0" dragToData="1" caption="SQRT of Variance"/>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caption="Ages 18 To 64"/>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0"/>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Oracle production">
        <x15:activeTabTopLevelEntity name="[SUFFOLK]"/>
      </x15:pivotTableUISettings>
    </ext>
  </extLst>
</pivotTableDefinition>
</file>

<file path=xl/pivotTables/pivotTable2.xml><?xml version="1.0" encoding="utf-8"?>
<pivotTableDefinition xmlns="http://schemas.openxmlformats.org/spreadsheetml/2006/main" name="PivotTable11" cacheId="4" applyNumberFormats="0" applyBorderFormats="0" applyFontFormats="0" applyPatternFormats="0" applyAlignmentFormats="0" applyWidthHeightFormats="1" dataCaption="Values" tag="6476a3ed-8c62-4606-999e-f92fe5a09662" updatedVersion="5" minRefreshableVersion="3" subtotalHiddenItems="1" rowGrandTotals="0" itemPrintTitles="1" createdVersion="5" indent="0" outline="1" outlineData="1" multipleFieldFilters="0" chartFormat="2" rowHeaderCaption="COUNTY">
  <location ref="C7:E10" firstHeaderRow="0" firstDataRow="1" firstDataCol="1" rowPageCount="1" colPageCount="1"/>
  <pivotFields count="5">
    <pivotField axis="axisRow" allDrilled="1" showAll="0" dataSourceSort="1" defaultAttributeDrillState="1">
      <items count="4">
        <item x="0"/>
        <item x="1"/>
        <item x="2"/>
        <item t="default"/>
      </items>
    </pivotField>
    <pivotField axis="axisPage" allDrilled="1" showAll="0" dataSourceSort="1" defaultAttributeDrillState="1">
      <items count="1">
        <item t="default"/>
      </items>
    </pivotField>
    <pivotField dataField="1" showAll="0"/>
    <pivotField dataField="1" showAll="0"/>
    <pivotField allDrilled="1" showAll="0" dataSourceSort="1" defaultAttributeDrillState="1"/>
  </pivotFields>
  <rowFields count="1">
    <field x="0"/>
  </rowFields>
  <rowItems count="3">
    <i>
      <x/>
    </i>
    <i>
      <x v="1"/>
    </i>
    <i>
      <x v="2"/>
    </i>
  </rowItems>
  <colFields count="1">
    <field x="-2"/>
  </colFields>
  <colItems count="2">
    <i>
      <x/>
    </i>
    <i i="1">
      <x v="1"/>
    </i>
  </colItems>
  <pageFields count="1">
    <pageField fld="1" hier="1" name="[SUFFOLK].[MEASURE].&amp;[(Liver and) Cirrhosis]" cap="(Liver and) Cirrhosis"/>
  </pageFields>
  <dataFields count="2">
    <dataField name="Rate per 100k population" fld="2" baseField="0" baseItem="0" numFmtId="2"/>
    <dataField fld="3" subtotal="count" baseField="0" baseItem="0"/>
  </dataFields>
  <formats count="38">
    <format dxfId="147">
      <pivotArea outline="0" collapsedLevelsAreSubtotals="1" fieldPosition="0">
        <references count="1">
          <reference field="4294967294" count="1" selected="0">
            <x v="0"/>
          </reference>
        </references>
      </pivotArea>
    </format>
    <format dxfId="146">
      <pivotArea dataOnly="0" labelOnly="1" outline="0" fieldPosition="0">
        <references count="1">
          <reference field="1" count="0"/>
        </references>
      </pivotArea>
    </format>
    <format dxfId="145">
      <pivotArea dataOnly="0" labelOnly="1" outline="0" fieldPosition="0">
        <references count="1">
          <reference field="4294967294" count="1">
            <x v="0"/>
          </reference>
        </references>
      </pivotArea>
    </format>
    <format dxfId="144">
      <pivotArea outline="0" collapsedLevelsAreSubtotals="1" fieldPosition="0">
        <references count="1">
          <reference field="4294967294" count="1" selected="0">
            <x v="0"/>
          </reference>
        </references>
      </pivotArea>
    </format>
    <format dxfId="143">
      <pivotArea dataOnly="0" labelOnly="1" outline="0" fieldPosition="0">
        <references count="1">
          <reference field="1" count="0"/>
        </references>
      </pivotArea>
    </format>
    <format dxfId="142">
      <pivotArea dataOnly="0" labelOnly="1" outline="0" fieldPosition="0">
        <references count="1">
          <reference field="4294967294" count="1">
            <x v="0"/>
          </reference>
        </references>
      </pivotArea>
    </format>
    <format dxfId="141">
      <pivotArea type="all" dataOnly="0" outline="0" fieldPosition="0"/>
    </format>
    <format dxfId="140">
      <pivotArea outline="0" collapsedLevelsAreSubtotals="1" fieldPosition="0"/>
    </format>
    <format dxfId="139">
      <pivotArea field="0" type="button" dataOnly="0" labelOnly="1" outline="0" axis="axisRow" fieldPosition="0"/>
    </format>
    <format dxfId="138">
      <pivotArea dataOnly="0" labelOnly="1" fieldPosition="0">
        <references count="1">
          <reference field="0" count="0"/>
        </references>
      </pivotArea>
    </format>
    <format dxfId="137">
      <pivotArea dataOnly="0" labelOnly="1" outline="0" fieldPosition="0">
        <references count="1">
          <reference field="4294967294" count="1">
            <x v="0"/>
          </reference>
        </references>
      </pivotArea>
    </format>
    <format dxfId="136">
      <pivotArea field="0" type="button" dataOnly="0" labelOnly="1" outline="0" axis="axisRow" fieldPosition="0"/>
    </format>
    <format dxfId="135">
      <pivotArea dataOnly="0" labelOnly="1" fieldPosition="0">
        <references count="1">
          <reference field="0" count="0"/>
        </references>
      </pivotArea>
    </format>
    <format dxfId="134">
      <pivotArea outline="0" collapsedLevelsAreSubtotals="1" fieldPosition="0">
        <references count="1">
          <reference field="4294967294" count="1" selected="0">
            <x v="0"/>
          </reference>
        </references>
      </pivotArea>
    </format>
    <format dxfId="133">
      <pivotArea dataOnly="0" labelOnly="1" outline="0" fieldPosition="0">
        <references count="1">
          <reference field="4294967294" count="1">
            <x v="0"/>
          </reference>
        </references>
      </pivotArea>
    </format>
    <format dxfId="132">
      <pivotArea field="0" type="button" dataOnly="0" labelOnly="1" outline="0" axis="axisRow" fieldPosition="0"/>
    </format>
    <format dxfId="131">
      <pivotArea dataOnly="0" labelOnly="1" outline="0" fieldPosition="0">
        <references count="1">
          <reference field="4294967294" count="1">
            <x v="0"/>
          </reference>
        </references>
      </pivotArea>
    </format>
    <format dxfId="130">
      <pivotArea collapsedLevelsAreSubtotals="1" fieldPosition="0">
        <references count="2">
          <reference field="4294967294" count="1" selected="0">
            <x v="0"/>
          </reference>
          <reference field="0" count="1">
            <x v="1"/>
          </reference>
        </references>
      </pivotArea>
    </format>
    <format dxfId="129">
      <pivotArea outline="0" collapsedLevelsAreSubtotals="1" fieldPosition="0">
        <references count="1">
          <reference field="4294967294" count="1" selected="0">
            <x v="0"/>
          </reference>
        </references>
      </pivotArea>
    </format>
    <format dxfId="128">
      <pivotArea dataOnly="0" labelOnly="1" outline="0" fieldPosition="0">
        <references count="1">
          <reference field="1" count="0"/>
        </references>
      </pivotArea>
    </format>
    <format dxfId="127">
      <pivotArea dataOnly="0" labelOnly="1" outline="0" fieldPosition="0">
        <references count="1">
          <reference field="4294967294" count="1">
            <x v="0"/>
          </reference>
        </references>
      </pivotArea>
    </format>
    <format dxfId="126">
      <pivotArea outline="0" collapsedLevelsAreSubtotals="1" fieldPosition="0">
        <references count="1">
          <reference field="4294967294" count="1" selected="0">
            <x v="0"/>
          </reference>
        </references>
      </pivotArea>
    </format>
    <format dxfId="125">
      <pivotArea dataOnly="0" labelOnly="1" outline="0" fieldPosition="0">
        <references count="1">
          <reference field="1" count="0"/>
        </references>
      </pivotArea>
    </format>
    <format dxfId="124">
      <pivotArea dataOnly="0" labelOnly="1" outline="0" fieldPosition="0">
        <references count="1">
          <reference field="4294967294" count="1">
            <x v="0"/>
          </reference>
        </references>
      </pivotArea>
    </format>
    <format dxfId="123">
      <pivotArea outline="0" collapsedLevelsAreSubtotals="1" fieldPosition="0">
        <references count="1">
          <reference field="4294967294" count="1" selected="0">
            <x v="0"/>
          </reference>
        </references>
      </pivotArea>
    </format>
    <format dxfId="122">
      <pivotArea dataOnly="0" labelOnly="1" outline="0" fieldPosition="0">
        <references count="1">
          <reference field="1" count="0"/>
        </references>
      </pivotArea>
    </format>
    <format dxfId="121">
      <pivotArea dataOnly="0" labelOnly="1" outline="0" fieldPosition="0">
        <references count="1">
          <reference field="4294967294" count="1">
            <x v="0"/>
          </reference>
        </references>
      </pivotArea>
    </format>
    <format dxfId="120">
      <pivotArea outline="0" collapsedLevelsAreSubtotals="1" fieldPosition="0">
        <references count="1">
          <reference field="4294967294" count="1" selected="0">
            <x v="0"/>
          </reference>
        </references>
      </pivotArea>
    </format>
    <format dxfId="119">
      <pivotArea dataOnly="0" labelOnly="1" outline="0" fieldPosition="0">
        <references count="1">
          <reference field="1" count="0"/>
        </references>
      </pivotArea>
    </format>
    <format dxfId="118">
      <pivotArea outline="0" collapsedLevelsAreSubtotals="1" fieldPosition="0">
        <references count="1">
          <reference field="4294967294" count="1" selected="0">
            <x v="0"/>
          </reference>
        </references>
      </pivotArea>
    </format>
    <format dxfId="117">
      <pivotArea dataOnly="0" labelOnly="1" outline="0" fieldPosition="0">
        <references count="1">
          <reference field="1" count="0"/>
        </references>
      </pivotArea>
    </format>
    <format dxfId="116">
      <pivotArea dataOnly="0" labelOnly="1" outline="0" fieldPosition="0">
        <references count="1">
          <reference field="4294967294" count="1">
            <x v="0"/>
          </reference>
        </references>
      </pivotArea>
    </format>
    <format dxfId="115">
      <pivotArea outline="0" collapsedLevelsAreSubtotals="1" fieldPosition="0"/>
    </format>
    <format dxfId="114">
      <pivotArea outline="0" fieldPosition="0">
        <references count="1">
          <reference field="4294967294" count="1">
            <x v="0"/>
          </reference>
        </references>
      </pivotArea>
    </format>
    <format dxfId="113">
      <pivotArea outline="0" collapsedLevelsAreSubtotals="1" fieldPosition="0">
        <references count="1">
          <reference field="4294967294" count="1" selected="0">
            <x v="1"/>
          </reference>
        </references>
      </pivotArea>
    </format>
    <format dxfId="112">
      <pivotArea dataOnly="0" labelOnly="1" outline="0" fieldPosition="0">
        <references count="1">
          <reference field="4294967294" count="2">
            <x v="0"/>
            <x v="1"/>
          </reference>
        </references>
      </pivotArea>
    </format>
    <format dxfId="111">
      <pivotArea dataOnly="0" labelOnly="1" outline="0" fieldPosition="0">
        <references count="1">
          <reference field="4294967294" count="1">
            <x v="0"/>
          </reference>
        </references>
      </pivotArea>
    </format>
    <format dxfId="110">
      <pivotArea dataOnly="0" labelOnly="1" outline="0" fieldPosition="0">
        <references count="1">
          <reference field="4294967294" count="1">
            <x v="1"/>
          </reference>
        </references>
      </pivotArea>
    </format>
  </formats>
  <pivotHierarchies count="42">
    <pivotHierarchy dragToData="1"/>
    <pivotHierarchy multipleItemSelectionAllowed="1" dragToData="1">
      <members count="1" level="1">
        <member name="[SUFFOLK].[MEASURE].&amp;[(Liver and) Cirrhosis]"/>
      </members>
    </pivotHierarchy>
    <pivotHierarchy dragToData="1"/>
    <pivotHierarchy dragToData="1"/>
    <pivotHierarchy dragToData="1"/>
    <pivotHierarchy dragToData="1"/>
    <pivotHierarchy multipleItemSelectionAllowed="1" dragToData="1"/>
    <pivotHierarchy dragToData="1"/>
    <pivotHierarchy multipleItemSelectionAllowed="1" dragToData="1">
      <members count="1" level="1">
        <member name="[ZIPCODE].[MEASURE].&amp;[Anxiety (Anxiety, dissociative, stress-related, somatoform and other nonpsychotic mental disorders)]"/>
      </members>
    </pivotHierarchy>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caption="SQRT of Variance"/>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y dragToData="1" caption="Rate per 100k population"/>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0"/>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Oracle production">
        <x15:activeTabTopLevelEntity name="[SUFFOLK]"/>
      </x15:pivotTableUISettings>
    </ext>
  </extLst>
</pivotTableDefinition>
</file>

<file path=xl/pivotTables/pivotTable3.xml><?xml version="1.0" encoding="utf-8"?>
<pivotTableDefinition xmlns="http://schemas.openxmlformats.org/spreadsheetml/2006/main" name="PivotTable7" cacheId="7" applyNumberFormats="0" applyBorderFormats="0" applyFontFormats="0" applyPatternFormats="0" applyAlignmentFormats="0" applyWidthHeightFormats="1" dataCaption="Values" tag="f001e62e-20ee-4edd-a1bc-3f0ce68a277e" updatedVersion="5" minRefreshableVersion="3" subtotalHiddenItems="1" rowGrandTotals="0" itemPrintTitles="1" createdVersion="5" indent="0" outline="1" outlineData="1" multipleFieldFilters="0" rowHeaderCaption="COUNTY">
  <location ref="C31:E34" firstHeaderRow="0" firstDataRow="1" firstDataCol="1" rowPageCount="1" colPageCount="1"/>
  <pivotFields count="5">
    <pivotField axis="axisRow" allDrilled="1" showAll="0" dataSourceSort="1" defaultAttributeDrillState="1">
      <items count="4">
        <item x="0"/>
        <item x="1"/>
        <item x="2"/>
        <item t="default"/>
      </items>
    </pivotField>
    <pivotField axis="axisPage" allDrilled="1" showAll="0" dataSourceSort="1" defaultAttributeDrillState="1">
      <items count="1">
        <item t="default"/>
      </items>
    </pivotField>
    <pivotField dataField="1" showAll="0"/>
    <pivotField dataField="1" showAll="0"/>
    <pivotField allDrilled="1" showAll="0" dataSourceSort="1" defaultAttributeDrillState="1"/>
  </pivotFields>
  <rowFields count="1">
    <field x="0"/>
  </rowFields>
  <rowItems count="3">
    <i>
      <x/>
    </i>
    <i>
      <x v="1"/>
    </i>
    <i>
      <x v="2"/>
    </i>
  </rowItems>
  <colFields count="1">
    <field x="-2"/>
  </colFields>
  <colItems count="2">
    <i>
      <x/>
    </i>
    <i i="1">
      <x v="1"/>
    </i>
  </colItems>
  <pageFields count="1">
    <pageField fld="1" hier="1" name="[SUFFOLK].[MEASURE].&amp;[(Liver and) Cirrhosis]" cap="(Liver and) Cirrhosis"/>
  </pageFields>
  <dataFields count="2">
    <dataField name="Ages &lt; 18" fld="2" subtotal="average" baseField="0" baseItem="0" numFmtId="2"/>
    <dataField name="SQRT of Variance" fld="3" subtotal="count" baseField="0" baseItem="0" numFmtId="2"/>
  </dataFields>
  <formats count="40">
    <format dxfId="187">
      <pivotArea dataOnly="0" labelOnly="1" outline="0" axis="axisValues" fieldPosition="0"/>
    </format>
    <format dxfId="186">
      <pivotArea outline="0" collapsedLevelsAreSubtotals="1" fieldPosition="0"/>
    </format>
    <format dxfId="185">
      <pivotArea dataOnly="0" labelOnly="1" outline="0" fieldPosition="0">
        <references count="1">
          <reference field="1" count="0"/>
        </references>
      </pivotArea>
    </format>
    <format dxfId="184">
      <pivotArea dataOnly="0" labelOnly="1" outline="0" axis="axisValues" fieldPosition="0"/>
    </format>
    <format dxfId="183">
      <pivotArea type="all" dataOnly="0" outline="0" fieldPosition="0"/>
    </format>
    <format dxfId="182">
      <pivotArea outline="0" collapsedLevelsAreSubtotals="1" fieldPosition="0"/>
    </format>
    <format dxfId="181">
      <pivotArea field="0" type="button" dataOnly="0" labelOnly="1" outline="0" axis="axisRow" fieldPosition="0"/>
    </format>
    <format dxfId="180">
      <pivotArea dataOnly="0" labelOnly="1" outline="0" axis="axisValues" fieldPosition="0"/>
    </format>
    <format dxfId="179">
      <pivotArea dataOnly="0" labelOnly="1" fieldPosition="0">
        <references count="1">
          <reference field="0" count="0"/>
        </references>
      </pivotArea>
    </format>
    <format dxfId="178">
      <pivotArea field="0" type="button" dataOnly="0" labelOnly="1" outline="0" axis="axisRow" fieldPosition="0"/>
    </format>
    <format dxfId="177">
      <pivotArea dataOnly="0" labelOnly="1" outline="0" axis="axisValues" fieldPosition="0"/>
    </format>
    <format dxfId="176">
      <pivotArea outline="0" collapsedLevelsAreSubtotals="1" fieldPosition="0">
        <references count="1">
          <reference field="4294967294" count="1" selected="0">
            <x v="0"/>
          </reference>
        </references>
      </pivotArea>
    </format>
    <format dxfId="175">
      <pivotArea dataOnly="0" labelOnly="1" outline="0" fieldPosition="0">
        <references count="1">
          <reference field="4294967294" count="1">
            <x v="0"/>
          </reference>
        </references>
      </pivotArea>
    </format>
    <format dxfId="174">
      <pivotArea outline="0" collapsedLevelsAreSubtotals="1" fieldPosition="0">
        <references count="1">
          <reference field="4294967294" count="1" selected="0">
            <x v="0"/>
          </reference>
        </references>
      </pivotArea>
    </format>
    <format dxfId="173">
      <pivotArea dataOnly="0" labelOnly="1" outline="0" fieldPosition="0">
        <references count="1">
          <reference field="1" count="0"/>
        </references>
      </pivotArea>
    </format>
    <format dxfId="172">
      <pivotArea dataOnly="0" labelOnly="1" outline="0" fieldPosition="0">
        <references count="1">
          <reference field="4294967294" count="1">
            <x v="0"/>
          </reference>
        </references>
      </pivotArea>
    </format>
    <format dxfId="171">
      <pivotArea outline="0" collapsedLevelsAreSubtotals="1" fieldPosition="0">
        <references count="1">
          <reference field="4294967294" count="1" selected="0">
            <x v="0"/>
          </reference>
        </references>
      </pivotArea>
    </format>
    <format dxfId="170">
      <pivotArea dataOnly="0" labelOnly="1" outline="0" fieldPosition="0">
        <references count="1">
          <reference field="1" count="0"/>
        </references>
      </pivotArea>
    </format>
    <format dxfId="169">
      <pivotArea dataOnly="0" labelOnly="1" outline="0" fieldPosition="0">
        <references count="1">
          <reference field="4294967294" count="1">
            <x v="0"/>
          </reference>
        </references>
      </pivotArea>
    </format>
    <format dxfId="168">
      <pivotArea collapsedLevelsAreSubtotals="1" fieldPosition="0">
        <references count="2">
          <reference field="4294967294" count="1" selected="0">
            <x v="0"/>
          </reference>
          <reference field="0" count="1">
            <x v="1"/>
          </reference>
        </references>
      </pivotArea>
    </format>
    <format dxfId="167">
      <pivotArea outline="0" collapsedLevelsAreSubtotals="1" fieldPosition="0">
        <references count="1">
          <reference field="4294967294" count="1" selected="0">
            <x v="0"/>
          </reference>
        </references>
      </pivotArea>
    </format>
    <format dxfId="166">
      <pivotArea dataOnly="0" labelOnly="1" outline="0" fieldPosition="0">
        <references count="1">
          <reference field="1" count="0"/>
        </references>
      </pivotArea>
    </format>
    <format dxfId="165">
      <pivotArea dataOnly="0" labelOnly="1" outline="0" fieldPosition="0">
        <references count="1">
          <reference field="4294967294" count="1">
            <x v="0"/>
          </reference>
        </references>
      </pivotArea>
    </format>
    <format dxfId="164">
      <pivotArea outline="0" collapsedLevelsAreSubtotals="1" fieldPosition="0">
        <references count="1">
          <reference field="4294967294" count="1" selected="0">
            <x v="0"/>
          </reference>
        </references>
      </pivotArea>
    </format>
    <format dxfId="163">
      <pivotArea dataOnly="0" labelOnly="1" outline="0" fieldPosition="0">
        <references count="1">
          <reference field="1" count="0"/>
        </references>
      </pivotArea>
    </format>
    <format dxfId="162">
      <pivotArea dataOnly="0" labelOnly="1" outline="0" fieldPosition="0">
        <references count="1">
          <reference field="4294967294" count="1">
            <x v="0"/>
          </reference>
        </references>
      </pivotArea>
    </format>
    <format dxfId="161">
      <pivotArea outline="0" collapsedLevelsAreSubtotals="1" fieldPosition="0">
        <references count="1">
          <reference field="4294967294" count="1" selected="0">
            <x v="0"/>
          </reference>
        </references>
      </pivotArea>
    </format>
    <format dxfId="160">
      <pivotArea dataOnly="0" labelOnly="1" outline="0" fieldPosition="0">
        <references count="1">
          <reference field="1" count="0"/>
        </references>
      </pivotArea>
    </format>
    <format dxfId="159">
      <pivotArea dataOnly="0" labelOnly="1" outline="0" fieldPosition="0">
        <references count="1">
          <reference field="4294967294" count="1">
            <x v="0"/>
          </reference>
        </references>
      </pivotArea>
    </format>
    <format dxfId="158">
      <pivotArea outline="0" collapsedLevelsAreSubtotals="1" fieldPosition="0">
        <references count="1">
          <reference field="4294967294" count="1" selected="0">
            <x v="0"/>
          </reference>
        </references>
      </pivotArea>
    </format>
    <format dxfId="157">
      <pivotArea dataOnly="0" labelOnly="1" outline="0" fieldPosition="0">
        <references count="1">
          <reference field="1" count="0"/>
        </references>
      </pivotArea>
    </format>
    <format dxfId="156">
      <pivotArea outline="0" collapsedLevelsAreSubtotals="1" fieldPosition="0">
        <references count="1">
          <reference field="4294967294" count="1" selected="0">
            <x v="0"/>
          </reference>
        </references>
      </pivotArea>
    </format>
    <format dxfId="155">
      <pivotArea dataOnly="0" labelOnly="1" outline="0" fieldPosition="0">
        <references count="1">
          <reference field="1" count="0"/>
        </references>
      </pivotArea>
    </format>
    <format dxfId="154">
      <pivotArea dataOnly="0" labelOnly="1" outline="0" fieldPosition="0">
        <references count="1">
          <reference field="4294967294" count="1">
            <x v="0"/>
          </reference>
        </references>
      </pivotArea>
    </format>
    <format dxfId="153">
      <pivotArea outline="0" fieldPosition="0">
        <references count="1">
          <reference field="4294967294" count="1">
            <x v="0"/>
          </reference>
        </references>
      </pivotArea>
    </format>
    <format dxfId="152">
      <pivotArea outline="0" fieldPosition="0">
        <references count="1">
          <reference field="4294967294" count="1">
            <x v="1"/>
          </reference>
        </references>
      </pivotArea>
    </format>
    <format dxfId="151">
      <pivotArea outline="0" collapsedLevelsAreSubtotals="1" fieldPosition="0">
        <references count="1">
          <reference field="4294967294" count="1" selected="0">
            <x v="1"/>
          </reference>
        </references>
      </pivotArea>
    </format>
    <format dxfId="150">
      <pivotArea dataOnly="0" labelOnly="1" outline="0" fieldPosition="0">
        <references count="1">
          <reference field="4294967294" count="1">
            <x v="0"/>
          </reference>
        </references>
      </pivotArea>
    </format>
    <format dxfId="149">
      <pivotArea dataOnly="0" labelOnly="1" outline="0" fieldPosition="0">
        <references count="1">
          <reference field="4294967294" count="1">
            <x v="1"/>
          </reference>
        </references>
      </pivotArea>
    </format>
    <format dxfId="148">
      <pivotArea dataOnly="0" labelOnly="1" outline="0" fieldPosition="0">
        <references count="1">
          <reference field="4294967294" count="2">
            <x v="0"/>
            <x v="1"/>
          </reference>
        </references>
      </pivotArea>
    </format>
  </formats>
  <pivotHierarchies count="42">
    <pivotHierarchy dragToData="1"/>
    <pivotHierarchy multipleItemSelectionAllowed="1" dragToData="1">
      <members count="1" level="1">
        <member name="[SUFFOLK].[MEASURE].&amp;[(Liver and) Cirrhosis]"/>
      </members>
    </pivotHierarchy>
    <pivotHierarchy dragToData="1"/>
    <pivotHierarchy dragToData="1"/>
    <pivotHierarchy dragToData="1"/>
    <pivotHierarchy dragToData="1"/>
    <pivotHierarchy dragToData="1"/>
    <pivotHierarchy dragToData="1"/>
    <pivotHierarchy multipleItemSelectionAllowed="1" dragToData="1">
      <members count="1" level="1">
        <member name="[ZIPCODE].[MEASURE].&amp;[Anxiety (Anxiety, dissociative, stress-related, somatoform and other nonpsychotic mental disorders)]"/>
      </members>
    </pivotHierarchy>
    <pivotHierarchy dragToData="1"/>
    <pivotHierarchy dragToData="1"/>
    <pivotHierarchy dragToData="1"/>
    <pivotHierarchy dragToData="1"/>
    <pivotHierarchy dragToData="1"/>
    <pivotHierarchy dragToRow="0" dragToCol="0" dragToPage="0" dragToData="1" caption="SQRT of Variance"/>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caption="Ages &lt; 1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0"/>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Oracle production">
        <x15:activeTabTopLevelEntity name="[SUFFOLK]"/>
      </x15:pivotTableUISettings>
    </ext>
  </extLst>
</pivotTableDefinition>
</file>

<file path=xl/pivotTables/pivotTable4.xml><?xml version="1.0" encoding="utf-8"?>
<pivotTableDefinition xmlns="http://schemas.openxmlformats.org/spreadsheetml/2006/main" name="PivotTable9" cacheId="5" applyNumberFormats="0" applyBorderFormats="0" applyFontFormats="0" applyPatternFormats="0" applyAlignmentFormats="0" applyWidthHeightFormats="1" dataCaption="Values" tag="66cc8b3a-df80-4c25-a339-db2f2a59bf1b" updatedVersion="5" minRefreshableVersion="3" subtotalHiddenItems="1" rowGrandTotals="0" itemPrintTitles="1" createdVersion="5" indent="0" outline="1" outlineData="1" multipleFieldFilters="0" rowHeaderCaption="COUNTY">
  <location ref="C81:E84" firstHeaderRow="0" firstDataRow="1" firstDataCol="1" rowPageCount="1" colPageCount="1"/>
  <pivotFields count="5">
    <pivotField axis="axisPage" allDrilled="1" showAll="0" dataSourceSort="1" defaultAttributeDrillState="1">
      <items count="1">
        <item t="default"/>
      </items>
    </pivotField>
    <pivotField axis="axisRow" allDrilled="1" showAll="0" dataSourceSort="1" defaultAttributeDrillState="1">
      <items count="4">
        <item x="0"/>
        <item x="1"/>
        <item x="2"/>
        <item t="default"/>
      </items>
    </pivotField>
    <pivotField dataField="1" showAll="0"/>
    <pivotField dataField="1" showAll="0"/>
    <pivotField allDrilled="1" showAll="0" dataSourceSort="1" defaultAttributeDrillState="1"/>
  </pivotFields>
  <rowFields count="1">
    <field x="1"/>
  </rowFields>
  <rowItems count="3">
    <i>
      <x/>
    </i>
    <i>
      <x v="1"/>
    </i>
    <i>
      <x v="2"/>
    </i>
  </rowItems>
  <colFields count="1">
    <field x="-2"/>
  </colFields>
  <colItems count="2">
    <i>
      <x/>
    </i>
    <i i="1">
      <x v="1"/>
    </i>
  </colItems>
  <pageFields count="1">
    <pageField fld="0" hier="1" name="[SUFFOLK].[MEASURE].&amp;[(Liver and) Cirrhosis]" cap="(Liver and) Cirrhosis"/>
  </pageFields>
  <dataFields count="2">
    <dataField name="Ages &gt;= 65" fld="2" subtotal="average" baseField="1" baseItem="0" numFmtId="2"/>
    <dataField name="SQRT of Variance" fld="3" subtotal="count" baseField="1" baseItem="0" numFmtId="2"/>
  </dataFields>
  <formats count="41">
    <format dxfId="228">
      <pivotArea dataOnly="0" labelOnly="1" outline="0" axis="axisValues" fieldPosition="0"/>
    </format>
    <format dxfId="227">
      <pivotArea outline="0" collapsedLevelsAreSubtotals="1" fieldPosition="0"/>
    </format>
    <format dxfId="226">
      <pivotArea dataOnly="0" labelOnly="1" outline="0" fieldPosition="0">
        <references count="1">
          <reference field="0" count="0"/>
        </references>
      </pivotArea>
    </format>
    <format dxfId="225">
      <pivotArea dataOnly="0" labelOnly="1" outline="0" axis="axisValues" fieldPosition="0"/>
    </format>
    <format dxfId="224">
      <pivotArea field="1" type="button" dataOnly="0" labelOnly="1" outline="0" axis="axisRow" fieldPosition="0"/>
    </format>
    <format dxfId="223">
      <pivotArea dataOnly="0" labelOnly="1" outline="0" axis="axisValues" fieldPosition="0"/>
    </format>
    <format dxfId="222">
      <pivotArea outline="0" collapsedLevelsAreSubtotals="1" fieldPosition="0">
        <references count="1">
          <reference field="4294967294" count="1" selected="0">
            <x v="0"/>
          </reference>
        </references>
      </pivotArea>
    </format>
    <format dxfId="221">
      <pivotArea dataOnly="0" labelOnly="1" outline="0" fieldPosition="0">
        <references count="1">
          <reference field="4294967294" count="1">
            <x v="0"/>
          </reference>
        </references>
      </pivotArea>
    </format>
    <format dxfId="220">
      <pivotArea field="1" type="button" dataOnly="0" labelOnly="1" outline="0" axis="axisRow" fieldPosition="0"/>
    </format>
    <format dxfId="219">
      <pivotArea dataOnly="0" labelOnly="1" fieldPosition="0">
        <references count="1">
          <reference field="1" count="0"/>
        </references>
      </pivotArea>
    </format>
    <format dxfId="218">
      <pivotArea outline="0" collapsedLevelsAreSubtotals="1" fieldPosition="0">
        <references count="1">
          <reference field="4294967294" count="1" selected="0">
            <x v="1"/>
          </reference>
        </references>
      </pivotArea>
    </format>
    <format dxfId="217">
      <pivotArea dataOnly="0" labelOnly="1" outline="0" fieldPosition="0">
        <references count="1">
          <reference field="4294967294" count="1">
            <x v="1"/>
          </reference>
        </references>
      </pivotArea>
    </format>
    <format dxfId="216">
      <pivotArea dataOnly="0" labelOnly="1" outline="0" fieldPosition="0">
        <references count="1">
          <reference field="4294967294" count="1">
            <x v="0"/>
          </reference>
        </references>
      </pivotArea>
    </format>
    <format dxfId="215">
      <pivotArea dataOnly="0" labelOnly="1" outline="0" fieldPosition="0">
        <references count="1">
          <reference field="4294967294" count="1">
            <x v="1"/>
          </reference>
        </references>
      </pivotArea>
    </format>
    <format dxfId="214">
      <pivotArea outline="0" collapsedLevelsAreSubtotals="1" fieldPosition="0">
        <references count="1">
          <reference field="4294967294" count="1" selected="0">
            <x v="0"/>
          </reference>
        </references>
      </pivotArea>
    </format>
    <format dxfId="213">
      <pivotArea dataOnly="0" labelOnly="1" outline="0" fieldPosition="0">
        <references count="1">
          <reference field="0" count="0"/>
        </references>
      </pivotArea>
    </format>
    <format dxfId="212">
      <pivotArea dataOnly="0" labelOnly="1" outline="0" fieldPosition="0">
        <references count="1">
          <reference field="4294967294" count="1">
            <x v="0"/>
          </reference>
        </references>
      </pivotArea>
    </format>
    <format dxfId="211">
      <pivotArea outline="0" collapsedLevelsAreSubtotals="1" fieldPosition="0">
        <references count="1">
          <reference field="4294967294" count="1" selected="0">
            <x v="0"/>
          </reference>
        </references>
      </pivotArea>
    </format>
    <format dxfId="210">
      <pivotArea dataOnly="0" labelOnly="1" outline="0" fieldPosition="0">
        <references count="1">
          <reference field="0" count="0"/>
        </references>
      </pivotArea>
    </format>
    <format dxfId="209">
      <pivotArea dataOnly="0" labelOnly="1" outline="0" fieldPosition="0">
        <references count="1">
          <reference field="4294967294" count="1">
            <x v="0"/>
          </reference>
        </references>
      </pivotArea>
    </format>
    <format dxfId="208">
      <pivotArea collapsedLevelsAreSubtotals="1" fieldPosition="0">
        <references count="2">
          <reference field="4294967294" count="1" selected="0">
            <x v="0"/>
          </reference>
          <reference field="1" count="1">
            <x v="1"/>
          </reference>
        </references>
      </pivotArea>
    </format>
    <format dxfId="207">
      <pivotArea outline="0" collapsedLevelsAreSubtotals="1" fieldPosition="0">
        <references count="1">
          <reference field="4294967294" count="1" selected="0">
            <x v="0"/>
          </reference>
        </references>
      </pivotArea>
    </format>
    <format dxfId="206">
      <pivotArea outline="0" collapsedLevelsAreSubtotals="1" fieldPosition="0">
        <references count="1">
          <reference field="4294967294" count="1" selected="0">
            <x v="0"/>
          </reference>
        </references>
      </pivotArea>
    </format>
    <format dxfId="205">
      <pivotArea dataOnly="0" labelOnly="1" outline="0" fieldPosition="0">
        <references count="1">
          <reference field="0" count="0"/>
        </references>
      </pivotArea>
    </format>
    <format dxfId="204">
      <pivotArea dataOnly="0" labelOnly="1" outline="0" fieldPosition="0">
        <references count="1">
          <reference field="4294967294" count="1">
            <x v="0"/>
          </reference>
        </references>
      </pivotArea>
    </format>
    <format dxfId="203">
      <pivotArea outline="0" collapsedLevelsAreSubtotals="1" fieldPosition="0">
        <references count="1">
          <reference field="4294967294" count="1" selected="0">
            <x v="0"/>
          </reference>
        </references>
      </pivotArea>
    </format>
    <format dxfId="202">
      <pivotArea dataOnly="0" labelOnly="1" outline="0" fieldPosition="0">
        <references count="1">
          <reference field="0" count="0"/>
        </references>
      </pivotArea>
    </format>
    <format dxfId="201">
      <pivotArea dataOnly="0" labelOnly="1" outline="0" fieldPosition="0">
        <references count="1">
          <reference field="4294967294" count="1">
            <x v="0"/>
          </reference>
        </references>
      </pivotArea>
    </format>
    <format dxfId="200">
      <pivotArea outline="0" collapsedLevelsAreSubtotals="1" fieldPosition="0">
        <references count="1">
          <reference field="4294967294" count="1" selected="0">
            <x v="0"/>
          </reference>
        </references>
      </pivotArea>
    </format>
    <format dxfId="199">
      <pivotArea dataOnly="0" labelOnly="1" outline="0" fieldPosition="0">
        <references count="1">
          <reference field="0" count="0"/>
        </references>
      </pivotArea>
    </format>
    <format dxfId="198">
      <pivotArea dataOnly="0" labelOnly="1" outline="0" fieldPosition="0">
        <references count="1">
          <reference field="4294967294" count="1">
            <x v="0"/>
          </reference>
        </references>
      </pivotArea>
    </format>
    <format dxfId="197">
      <pivotArea outline="0" collapsedLevelsAreSubtotals="1" fieldPosition="0">
        <references count="1">
          <reference field="4294967294" count="1" selected="0">
            <x v="0"/>
          </reference>
        </references>
      </pivotArea>
    </format>
    <format dxfId="196">
      <pivotArea dataOnly="0" labelOnly="1" outline="0" fieldPosition="0">
        <references count="1">
          <reference field="0" count="0"/>
        </references>
      </pivotArea>
    </format>
    <format dxfId="195">
      <pivotArea outline="0" collapsedLevelsAreSubtotals="1" fieldPosition="0">
        <references count="1">
          <reference field="4294967294" count="1" selected="0">
            <x v="0"/>
          </reference>
        </references>
      </pivotArea>
    </format>
    <format dxfId="194">
      <pivotArea dataOnly="0" labelOnly="1" outline="0" fieldPosition="0">
        <references count="1">
          <reference field="0" count="0"/>
        </references>
      </pivotArea>
    </format>
    <format dxfId="193">
      <pivotArea dataOnly="0" labelOnly="1" outline="0" fieldPosition="0">
        <references count="1">
          <reference field="4294967294" count="1">
            <x v="0"/>
          </reference>
        </references>
      </pivotArea>
    </format>
    <format dxfId="192">
      <pivotArea dataOnly="0" labelOnly="1" outline="0" fieldPosition="0">
        <references count="1">
          <reference field="4294967294" count="1">
            <x v="0"/>
          </reference>
        </references>
      </pivotArea>
    </format>
    <format dxfId="191">
      <pivotArea outline="0" collapsedLevelsAreSubtotals="1" fieldPosition="0">
        <references count="1">
          <reference field="4294967294" count="1" selected="0">
            <x v="0"/>
          </reference>
        </references>
      </pivotArea>
    </format>
    <format dxfId="190">
      <pivotArea dataOnly="0" labelOnly="1" outline="0" fieldPosition="0">
        <references count="1">
          <reference field="4294967294" count="1">
            <x v="0"/>
          </reference>
        </references>
      </pivotArea>
    </format>
    <format dxfId="189">
      <pivotArea outline="0" fieldPosition="0">
        <references count="1">
          <reference field="4294967294" count="1">
            <x v="0"/>
          </reference>
        </references>
      </pivotArea>
    </format>
    <format dxfId="188">
      <pivotArea outline="0" fieldPosition="0">
        <references count="1">
          <reference field="4294967294" count="1">
            <x v="1"/>
          </reference>
        </references>
      </pivotArea>
    </format>
  </formats>
  <pivotHierarchies count="42">
    <pivotHierarchy dragToData="1"/>
    <pivotHierarchy multipleItemSelectionAllowed="1" dragToData="1">
      <members count="1" level="1">
        <member name="[SUFFOLK].[MEASURE].&amp;[(Liver and) Cirrhosis]"/>
      </members>
    </pivotHierarchy>
    <pivotHierarchy dragToData="1"/>
    <pivotHierarchy dragToData="1"/>
    <pivotHierarchy dragToData="1"/>
    <pivotHierarchy dragToData="1"/>
    <pivotHierarchy dragToData="1"/>
    <pivotHierarchy dragToData="1"/>
    <pivotHierarchy multipleItemSelectionAllowed="1" dragToData="1">
      <members count="1" level="1">
        <member name="[ZIPCODE].[MEASURE].&amp;[Anxiety (Anxiety, dissociative, stress-related, somatoform and other nonpsychotic mental disorders)]"/>
      </members>
    </pivotHierarchy>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caption="SQRT of Variance"/>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caption="Ages &gt;= 65"/>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0"/>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Oracle production">
        <x15:activeTabTopLevelEntity name="[SUFFOLK]"/>
      </x15:pivotTableUISettings>
    </ext>
  </extLst>
</pivotTableDefinition>
</file>

<file path=xl/pivotTables/pivotTable5.xml><?xml version="1.0" encoding="utf-8"?>
<pivotTableDefinition xmlns="http://schemas.openxmlformats.org/spreadsheetml/2006/main" name="PivotTable7" cacheId="2" applyNumberFormats="0" applyBorderFormats="0" applyFontFormats="0" applyPatternFormats="0" applyAlignmentFormats="0" applyWidthHeightFormats="1" dataCaption="Values" tag="e28ab240-6b1e-423e-b5d6-09314cc3d0e7" updatedVersion="5" minRefreshableVersion="3" subtotalHiddenItems="1" rowGrandTotals="0" colGrandTotals="0" itemPrintTitles="1" createdVersion="5" indent="0" outline="1" outlineData="1" multipleFieldFilters="0" rowHeaderCaption="ZipCode Area">
  <location ref="B52:D54" firstHeaderRow="0" firstDataRow="1" firstDataCol="1" rowPageCount="1" colPageCount="1"/>
  <pivotFields count="4">
    <pivotField axis="axisRow" allDrilled="1" showAll="0" dataSourceSort="1" defaultAttributeDrillState="1">
      <items count="3">
        <item x="0"/>
        <item x="1"/>
        <item t="default"/>
      </items>
    </pivotField>
    <pivotField axis="axisPage" allDrilled="1" showAll="0" dataSourceSort="1" defaultAttributeDrillState="1">
      <items count="1">
        <item t="default"/>
      </items>
    </pivotField>
    <pivotField dataField="1" showAll="0"/>
    <pivotField dataField="1" showAll="0"/>
  </pivotFields>
  <rowFields count="1">
    <field x="0"/>
  </rowFields>
  <rowItems count="2">
    <i>
      <x/>
    </i>
    <i>
      <x v="1"/>
    </i>
  </rowItems>
  <colFields count="1">
    <field x="-2"/>
  </colFields>
  <colItems count="2">
    <i>
      <x/>
    </i>
    <i i="1">
      <x v="1"/>
    </i>
  </colItems>
  <pageFields count="1">
    <pageField fld="1" hier="8" name="[ZIPCODE].[MEASURE].&amp;[(Liver and) Cirrhosis]" cap="(Liver and) Cirrhosis"/>
  </pageFields>
  <dataFields count="2">
    <dataField name="Ages 18 To 64" fld="2" subtotal="average" baseField="0" baseItem="0" numFmtId="2"/>
    <dataField name="SQRT of Variance" fld="3" subtotal="count" baseField="0" baseItem="0" numFmtId="2"/>
  </dataFields>
  <formats count="14">
    <format dxfId="13">
      <pivotArea field="0" type="button" dataOnly="0" labelOnly="1" outline="0" axis="axisRow" fieldPosition="0"/>
    </format>
    <format dxfId="12">
      <pivotArea dataOnly="0" labelOnly="1" outline="0" fieldPosition="0">
        <references count="1">
          <reference field="4294967294" count="2">
            <x v="0"/>
            <x v="1"/>
          </reference>
        </references>
      </pivotArea>
    </format>
    <format dxfId="11">
      <pivotArea type="all" dataOnly="0" outline="0" fieldPosition="0"/>
    </format>
    <format dxfId="10">
      <pivotArea outline="0" collapsedLevelsAreSubtotals="1" fieldPosition="0"/>
    </format>
    <format dxfId="9">
      <pivotArea field="0" type="button" dataOnly="0" labelOnly="1" outline="0" axis="axisRow" fieldPosition="0"/>
    </format>
    <format dxfId="8">
      <pivotArea dataOnly="0" labelOnly="1" fieldPosition="0">
        <references count="1">
          <reference field="0" count="0"/>
        </references>
      </pivotArea>
    </format>
    <format dxfId="7">
      <pivotArea dataOnly="0" labelOnly="1" outline="0" fieldPosition="0">
        <references count="1">
          <reference field="4294967294" count="2">
            <x v="0"/>
            <x v="1"/>
          </reference>
        </references>
      </pivotArea>
    </format>
    <format dxfId="6">
      <pivotArea outline="0" collapsedLevelsAreSubtotals="1" fieldPosition="0">
        <references count="1">
          <reference field="4294967294" count="1" selected="0">
            <x v="1"/>
          </reference>
        </references>
      </pivotArea>
    </format>
    <format dxfId="5">
      <pivotArea dataOnly="0" labelOnly="1" outline="0" fieldPosition="0">
        <references count="1">
          <reference field="4294967294" count="1">
            <x v="1"/>
          </reference>
        </references>
      </pivotArea>
    </format>
    <format dxfId="4">
      <pivotArea outline="0" collapsedLevelsAreSubtotals="1" fieldPosition="0">
        <references count="1">
          <reference field="4294967294" count="1" selected="0">
            <x v="0"/>
          </reference>
        </references>
      </pivotArea>
    </format>
    <format dxfId="3">
      <pivotArea dataOnly="0" labelOnly="1" outline="0" fieldPosition="0">
        <references count="1">
          <reference field="4294967294" count="1">
            <x v="0"/>
          </reference>
        </references>
      </pivotArea>
    </format>
    <format dxfId="2">
      <pivotArea dataOnly="0" labelOnly="1" outline="0" fieldPosition="0">
        <references count="1">
          <reference field="4294967294" count="1">
            <x v="1"/>
          </reference>
        </references>
      </pivotArea>
    </format>
    <format dxfId="1">
      <pivotArea dataOnly="0" labelOnly="1" outline="0" fieldPosition="0">
        <references count="1">
          <reference field="4294967294" count="1">
            <x v="0"/>
          </reference>
        </references>
      </pivotArea>
    </format>
    <format dxfId="0">
      <pivotArea field="0" type="button" dataOnly="0" labelOnly="1" outline="0" axis="axisRow" fieldPosition="0"/>
    </format>
  </formats>
  <pivotHierarchies count="42">
    <pivotHierarchy dragToData="1"/>
    <pivotHierarchy dragToData="1"/>
    <pivotHierarchy dragToData="1"/>
    <pivotHierarchy dragToData="1"/>
    <pivotHierarchy dragToData="1"/>
    <pivotHierarchy dragToData="1"/>
    <pivotHierarchy dragToData="1"/>
    <pivotHierarchy dragToData="1"/>
    <pivotHierarchy multipleItemSelectionAllowed="1" dragToData="1">
      <members count="1" level="1">
        <member name="[ZIPCODE].[MEASURE].&amp;[(Liver and) Cirrhosis]"/>
      </members>
    </pivotHierarchy>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caption="SQRT of Variance"/>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caption="Ages 18 To 64"/>
    <pivotHierarchy dragToData="1"/>
    <pivotHierarchy dragToData="1"/>
    <pivotHierarchy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7"/>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SUFFOLK]"/>
        <x15:activeTabTopLevelEntity name="[ZIPCODE]"/>
      </x15:pivotTableUISettings>
    </ext>
  </extLst>
</pivotTableDefinition>
</file>

<file path=xl/pivotTables/pivotTable6.xml><?xml version="1.0" encoding="utf-8"?>
<pivotTableDefinition xmlns="http://schemas.openxmlformats.org/spreadsheetml/2006/main" name="PivotTable6" cacheId="1" applyNumberFormats="0" applyBorderFormats="0" applyFontFormats="0" applyPatternFormats="0" applyAlignmentFormats="0" applyWidthHeightFormats="1" dataCaption="Values" tag="10613ba0-f9da-4592-876d-5c310657d87a" updatedVersion="5" minRefreshableVersion="3" rowGrandTotals="0" colGrandTotals="0" itemPrintTitles="1" createdVersion="5" indent="0" outline="1" outlineData="1" multipleFieldFilters="0" rowHeaderCaption="ZipCode Area">
  <location ref="B29:D31" firstHeaderRow="0" firstDataRow="1" firstDataCol="1" rowPageCount="1" colPageCount="1"/>
  <pivotFields count="4">
    <pivotField axis="axisRow" allDrilled="1" showAll="0" dataSourceSort="1" defaultAttributeDrillState="1">
      <items count="3">
        <item x="0"/>
        <item x="1"/>
        <item t="default"/>
      </items>
    </pivotField>
    <pivotField axis="axisPage" allDrilled="1" showAll="0" dataSourceSort="1" defaultAttributeDrillState="1">
      <items count="1">
        <item t="default"/>
      </items>
    </pivotField>
    <pivotField dataField="1" showAll="0"/>
    <pivotField dataField="1" showAll="0"/>
  </pivotFields>
  <rowFields count="1">
    <field x="0"/>
  </rowFields>
  <rowItems count="2">
    <i>
      <x/>
    </i>
    <i>
      <x v="1"/>
    </i>
  </rowItems>
  <colFields count="1">
    <field x="-2"/>
  </colFields>
  <colItems count="2">
    <i>
      <x/>
    </i>
    <i i="1">
      <x v="1"/>
    </i>
  </colItems>
  <pageFields count="1">
    <pageField fld="1" hier="8" name="[ZIPCODE].[MEASURE].&amp;[(Liver and) Cirrhosis]" cap="(Liver and) Cirrhosis"/>
  </pageFields>
  <dataFields count="2">
    <dataField name="Ages &lt; 18" fld="2" subtotal="average" baseField="0" baseItem="0" numFmtId="2"/>
    <dataField name="SQRT of Variance" fld="3" subtotal="count" baseField="0" baseItem="0" numFmtId="2"/>
  </dataFields>
  <formats count="19">
    <format dxfId="32">
      <pivotArea field="0" type="button" dataOnly="0" labelOnly="1" outline="0" axis="axisRow" fieldPosition="0"/>
    </format>
    <format dxfId="31">
      <pivotArea dataOnly="0" labelOnly="1" outline="0" fieldPosition="0">
        <references count="1">
          <reference field="4294967294" count="2">
            <x v="0"/>
            <x v="1"/>
          </reference>
        </references>
      </pivotArea>
    </format>
    <format dxfId="30">
      <pivotArea type="all" dataOnly="0" outline="0" fieldPosition="0"/>
    </format>
    <format dxfId="29">
      <pivotArea outline="0" collapsedLevelsAreSubtotals="1" fieldPosition="0"/>
    </format>
    <format dxfId="28">
      <pivotArea field="0" type="button" dataOnly="0" labelOnly="1" outline="0" axis="axisRow" fieldPosition="0"/>
    </format>
    <format dxfId="27">
      <pivotArea dataOnly="0" labelOnly="1" fieldPosition="0">
        <references count="1">
          <reference field="0" count="0"/>
        </references>
      </pivotArea>
    </format>
    <format dxfId="26">
      <pivotArea dataOnly="0" labelOnly="1" outline="0" fieldPosition="0">
        <references count="1">
          <reference field="4294967294" count="2">
            <x v="0"/>
            <x v="1"/>
          </reference>
        </references>
      </pivotArea>
    </format>
    <format dxfId="25">
      <pivotArea dataOnly="0" labelOnly="1" outline="0" fieldPosition="0">
        <references count="1">
          <reference field="4294967294" count="1">
            <x v="1"/>
          </reference>
        </references>
      </pivotArea>
    </format>
    <format dxfId="24">
      <pivotArea dataOnly="0" labelOnly="1" outline="0" fieldPosition="0">
        <references count="1">
          <reference field="4294967294" count="1">
            <x v="0"/>
          </reference>
        </references>
      </pivotArea>
    </format>
    <format dxfId="23">
      <pivotArea field="0" type="button" dataOnly="0" labelOnly="1" outline="0" axis="axisRow" fieldPosition="0"/>
    </format>
    <format dxfId="22">
      <pivotArea dataOnly="0" labelOnly="1" outline="0" fieldPosition="0">
        <references count="1">
          <reference field="4294967294" count="1">
            <x v="0"/>
          </reference>
        </references>
      </pivotArea>
    </format>
    <format dxfId="21">
      <pivotArea dataOnly="0" labelOnly="1" fieldPosition="0">
        <references count="1">
          <reference field="0" count="0"/>
        </references>
      </pivotArea>
    </format>
    <format dxfId="20">
      <pivotArea outline="0" collapsedLevelsAreSubtotals="1" fieldPosition="0">
        <references count="1">
          <reference field="4294967294" count="1" selected="0">
            <x v="0"/>
          </reference>
        </references>
      </pivotArea>
    </format>
    <format dxfId="19">
      <pivotArea outline="0" collapsedLevelsAreSubtotals="1" fieldPosition="0">
        <references count="1">
          <reference field="4294967294" count="1" selected="0">
            <x v="1"/>
          </reference>
        </references>
      </pivotArea>
    </format>
    <format dxfId="18">
      <pivotArea type="all" dataOnly="0" outline="0" fieldPosition="0"/>
    </format>
    <format dxfId="17">
      <pivotArea outline="0" collapsedLevelsAreSubtotals="1" fieldPosition="0"/>
    </format>
    <format dxfId="16">
      <pivotArea field="0" type="button" dataOnly="0" labelOnly="1" outline="0" axis="axisRow" fieldPosition="0"/>
    </format>
    <format dxfId="15">
      <pivotArea dataOnly="0" labelOnly="1" fieldPosition="0">
        <references count="1">
          <reference field="0" count="0"/>
        </references>
      </pivotArea>
    </format>
    <format dxfId="14">
      <pivotArea dataOnly="0" labelOnly="1" outline="0" fieldPosition="0">
        <references count="1">
          <reference field="4294967294" count="2">
            <x v="0"/>
            <x v="1"/>
          </reference>
        </references>
      </pivotArea>
    </format>
  </formats>
  <pivotHierarchies count="42">
    <pivotHierarchy dragToData="1"/>
    <pivotHierarchy dragToData="1"/>
    <pivotHierarchy dragToData="1"/>
    <pivotHierarchy dragToData="1"/>
    <pivotHierarchy dragToData="1"/>
    <pivotHierarchy dragToData="1"/>
    <pivotHierarchy dragToData="1"/>
    <pivotHierarchy dragToData="1"/>
    <pivotHierarchy multipleItemSelectionAllowed="1" dragToData="1">
      <members count="1" level="1">
        <member name="[ZIPCODE].[MEASURE].&amp;[(Liver and) Cirrhosis]"/>
      </members>
    </pivotHierarchy>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caption="SQRT of Variance"/>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caption="Ages &lt; 18"/>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7"/>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SUFFOLK]"/>
        <x15:activeTabTopLevelEntity name="[ZIPCODE]"/>
      </x15:pivotTableUISettings>
    </ext>
  </extLst>
</pivotTableDefinition>
</file>

<file path=xl/pivotTables/pivotTable7.xml><?xml version="1.0" encoding="utf-8"?>
<pivotTableDefinition xmlns="http://schemas.openxmlformats.org/spreadsheetml/2006/main" name="PivotTable5" cacheId="0" applyNumberFormats="0" applyBorderFormats="0" applyFontFormats="0" applyPatternFormats="0" applyAlignmentFormats="0" applyWidthHeightFormats="1" dataCaption="Values" tag="720da758-7be1-471f-b67e-777904222433" updatedVersion="5" minRefreshableVersion="3" subtotalHiddenItems="1" rowGrandTotals="0" colGrandTotals="0" itemPrintTitles="1" createdVersion="5" indent="0" outline="1" outlineData="1" multipleFieldFilters="0" rowHeaderCaption="ZipCode Area">
  <location ref="B6:D8" firstHeaderRow="0" firstDataRow="1" firstDataCol="1" rowPageCount="1" colPageCount="1"/>
  <pivotFields count="4">
    <pivotField axis="axisRow" allDrilled="1" showAll="0" dataSourceSort="1" defaultAttributeDrillState="1">
      <items count="3">
        <item x="0"/>
        <item x="1"/>
        <item t="default"/>
      </items>
    </pivotField>
    <pivotField axis="axisPage" allDrilled="1" showAll="0" dataSourceSort="1" defaultAttributeDrillState="1">
      <items count="1">
        <item t="default"/>
      </items>
    </pivotField>
    <pivotField dataField="1" showAll="0"/>
    <pivotField dataField="1" showAll="0"/>
  </pivotFields>
  <rowFields count="1">
    <field x="0"/>
  </rowFields>
  <rowItems count="2">
    <i>
      <x/>
    </i>
    <i>
      <x v="1"/>
    </i>
  </rowItems>
  <colFields count="1">
    <field x="-2"/>
  </colFields>
  <colItems count="2">
    <i>
      <x/>
    </i>
    <i i="1">
      <x v="1"/>
    </i>
  </colItems>
  <pageFields count="1">
    <pageField fld="1" hier="8" name="[ZIPCODE].[MEASURE].&amp;[(Liver and) Cirrhosis]" cap="(Liver and) Cirrhosis"/>
  </pageFields>
  <dataFields count="2">
    <dataField name="Rate per 100k population" fld="2" subtotal="average" baseField="0" baseItem="0" numFmtId="2"/>
    <dataField name="SQRT of Variance" fld="3" subtotal="count" baseField="0" baseItem="0" numFmtId="2"/>
  </dataFields>
  <formats count="15">
    <format dxfId="47">
      <pivotArea field="0" type="button" dataOnly="0" labelOnly="1" outline="0" axis="axisRow" fieldPosition="0"/>
    </format>
    <format dxfId="46">
      <pivotArea dataOnly="0" labelOnly="1" outline="0" fieldPosition="0">
        <references count="1">
          <reference field="4294967294" count="2">
            <x v="0"/>
            <x v="1"/>
          </reference>
        </references>
      </pivotArea>
    </format>
    <format dxfId="45">
      <pivotArea type="all" dataOnly="0" outline="0" fieldPosition="0"/>
    </format>
    <format dxfId="44">
      <pivotArea outline="0" collapsedLevelsAreSubtotals="1" fieldPosition="0"/>
    </format>
    <format dxfId="43">
      <pivotArea field="0" type="button" dataOnly="0" labelOnly="1" outline="0" axis="axisRow" fieldPosition="0"/>
    </format>
    <format dxfId="42">
      <pivotArea dataOnly="0" labelOnly="1" fieldPosition="0">
        <references count="1">
          <reference field="0" count="0"/>
        </references>
      </pivotArea>
    </format>
    <format dxfId="41">
      <pivotArea dataOnly="0" labelOnly="1" outline="0" fieldPosition="0">
        <references count="1">
          <reference field="4294967294" count="2">
            <x v="0"/>
            <x v="1"/>
          </reference>
        </references>
      </pivotArea>
    </format>
    <format dxfId="40">
      <pivotArea field="0" type="button" dataOnly="0" labelOnly="1" outline="0" axis="axisRow" fieldPosition="0"/>
    </format>
    <format dxfId="39">
      <pivotArea dataOnly="0" labelOnly="1" outline="0" fieldPosition="0">
        <references count="1">
          <reference field="4294967294" count="2">
            <x v="0"/>
            <x v="1"/>
          </reference>
        </references>
      </pivotArea>
    </format>
    <format dxfId="38">
      <pivotArea field="0" type="button" dataOnly="0" labelOnly="1" outline="0" axis="axisRow" fieldPosition="0"/>
    </format>
    <format dxfId="37">
      <pivotArea dataOnly="0" labelOnly="1" fieldPosition="0">
        <references count="1">
          <reference field="0" count="0"/>
        </references>
      </pivotArea>
    </format>
    <format dxfId="36">
      <pivotArea outline="0" collapsedLevelsAreSubtotals="1" fieldPosition="0">
        <references count="1">
          <reference field="4294967294" count="1" selected="0">
            <x v="0"/>
          </reference>
        </references>
      </pivotArea>
    </format>
    <format dxfId="35">
      <pivotArea dataOnly="0" labelOnly="1" outline="0" fieldPosition="0">
        <references count="1">
          <reference field="4294967294" count="1">
            <x v="0"/>
          </reference>
        </references>
      </pivotArea>
    </format>
    <format dxfId="34">
      <pivotArea outline="0" collapsedLevelsAreSubtotals="1" fieldPosition="0">
        <references count="1">
          <reference field="4294967294" count="1" selected="0">
            <x v="1"/>
          </reference>
        </references>
      </pivotArea>
    </format>
    <format dxfId="33">
      <pivotArea dataOnly="0" labelOnly="1" outline="0" fieldPosition="0">
        <references count="1">
          <reference field="4294967294" count="1">
            <x v="1"/>
          </reference>
        </references>
      </pivotArea>
    </format>
  </formats>
  <pivotHierarchies count="42">
    <pivotHierarchy dragToData="1"/>
    <pivotHierarchy dragToData="1"/>
    <pivotHierarchy dragToData="1"/>
    <pivotHierarchy dragToData="1"/>
    <pivotHierarchy dragToData="1"/>
    <pivotHierarchy dragToData="1"/>
    <pivotHierarchy dragToData="1"/>
    <pivotHierarchy dragToData="1"/>
    <pivotHierarchy multipleItemSelectionAllowed="1" dragToData="1">
      <members count="1" level="1">
        <member name="[ZIPCODE].[MEASURE].&amp;[(Liver and) Cirrhosis]"/>
      </members>
    </pivotHierarchy>
    <pivotHierarchy dragToData="1"/>
    <pivotHierarchy dragToData="1"/>
    <pivotHierarchy dragToData="1"/>
    <pivotHierarchy dragToData="1"/>
    <pivotHierarchy multipleItemSelectionAllowed="1"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caption="SQRT of Variance"/>
    <pivotHierarchy dragToData="1"/>
    <pivotHierarchy dragToData="1"/>
    <pivotHierarchy dragToData="1"/>
    <pivotHierarchy dragToData="1"/>
    <pivotHierarchy dragToData="1"/>
    <pivotHierarchy dragToData="1"/>
    <pivotHierarchy dragToData="1"/>
    <pivotHierarchy dragToData="1"/>
    <pivotHierarchy dragToData="1"/>
    <pivotHierarchy dragToData="1" caption="Rate per 100k population"/>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7"/>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Oracle production">
        <x15:activeTabTopLevelEntity name="[SUFFOLK]"/>
        <x15:activeTabTopLevelEntity name="[ZIPCODE]"/>
      </x15:pivotTableUISettings>
    </ext>
  </extLst>
</pivotTableDefinition>
</file>

<file path=xl/pivotTables/pivotTable8.xml><?xml version="1.0" encoding="utf-8"?>
<pivotTableDefinition xmlns="http://schemas.openxmlformats.org/spreadsheetml/2006/main" name="PivotTable8" cacheId="3" applyNumberFormats="0" applyBorderFormats="0" applyFontFormats="0" applyPatternFormats="0" applyAlignmentFormats="0" applyWidthHeightFormats="1" dataCaption="Values" tag="a65bfa17-c1ec-40c9-813b-9f10c9e2b94d" updatedVersion="5" minRefreshableVersion="3" rowGrandTotals="0" colGrandTotals="0" itemPrintTitles="1" createdVersion="5" indent="0" outline="1" outlineData="1" multipleFieldFilters="0" rowHeaderCaption="ZipCode Area">
  <location ref="B75:D77" firstHeaderRow="0" firstDataRow="1" firstDataCol="1" rowPageCount="1" colPageCount="1"/>
  <pivotFields count="4">
    <pivotField axis="axisRow" allDrilled="1" showAll="0" dataSourceSort="1" defaultAttributeDrillState="1">
      <items count="3">
        <item x="0"/>
        <item x="1"/>
        <item t="default"/>
      </items>
    </pivotField>
    <pivotField axis="axisPage" allDrilled="1" showAll="0" dataSourceSort="1" defaultAttributeDrillState="1">
      <items count="1">
        <item t="default"/>
      </items>
    </pivotField>
    <pivotField dataField="1" showAll="0"/>
    <pivotField dataField="1" showAll="0"/>
  </pivotFields>
  <rowFields count="1">
    <field x="0"/>
  </rowFields>
  <rowItems count="2">
    <i>
      <x/>
    </i>
    <i>
      <x v="1"/>
    </i>
  </rowItems>
  <colFields count="1">
    <field x="-2"/>
  </colFields>
  <colItems count="2">
    <i>
      <x/>
    </i>
    <i i="1">
      <x v="1"/>
    </i>
  </colItems>
  <pageFields count="1">
    <pageField fld="1" hier="8" name="[ZIPCODE].[MEASURE].&amp;[(Liver and) Cirrhosis]" cap="(Liver and) Cirrhosis"/>
  </pageFields>
  <dataFields count="2">
    <dataField name="Ages &gt;= 65" fld="3" subtotal="average" baseField="0" baseItem="0" numFmtId="2"/>
    <dataField name="SQRT of Variance" fld="2" subtotal="count" baseField="0" baseItem="0" numFmtId="2"/>
  </dataFields>
  <formats count="14">
    <format dxfId="61">
      <pivotArea field="0" type="button" dataOnly="0" labelOnly="1" outline="0" axis="axisRow" fieldPosition="0"/>
    </format>
    <format dxfId="60">
      <pivotArea dataOnly="0" labelOnly="1" outline="0" fieldPosition="0">
        <references count="1">
          <reference field="4294967294" count="2">
            <x v="0"/>
            <x v="1"/>
          </reference>
        </references>
      </pivotArea>
    </format>
    <format dxfId="59">
      <pivotArea type="all" dataOnly="0" outline="0" fieldPosition="0"/>
    </format>
    <format dxfId="58">
      <pivotArea outline="0" collapsedLevelsAreSubtotals="1" fieldPosition="0"/>
    </format>
    <format dxfId="57">
      <pivotArea field="0" type="button" dataOnly="0" labelOnly="1" outline="0" axis="axisRow" fieldPosition="0"/>
    </format>
    <format dxfId="56">
      <pivotArea dataOnly="0" labelOnly="1" fieldPosition="0">
        <references count="1">
          <reference field="0" count="0"/>
        </references>
      </pivotArea>
    </format>
    <format dxfId="55">
      <pivotArea dataOnly="0" labelOnly="1" outline="0" fieldPosition="0">
        <references count="1">
          <reference field="4294967294" count="2">
            <x v="0"/>
            <x v="1"/>
          </reference>
        </references>
      </pivotArea>
    </format>
    <format dxfId="54">
      <pivotArea outline="0" collapsedLevelsAreSubtotals="1" fieldPosition="0">
        <references count="1">
          <reference field="4294967294" count="1" selected="0">
            <x v="1"/>
          </reference>
        </references>
      </pivotArea>
    </format>
    <format dxfId="53">
      <pivotArea dataOnly="0" labelOnly="1" outline="0" fieldPosition="0">
        <references count="1">
          <reference field="4294967294" count="1">
            <x v="1"/>
          </reference>
        </references>
      </pivotArea>
    </format>
    <format dxfId="52">
      <pivotArea outline="0" collapsedLevelsAreSubtotals="1" fieldPosition="0">
        <references count="1">
          <reference field="4294967294" count="1" selected="0">
            <x v="0"/>
          </reference>
        </references>
      </pivotArea>
    </format>
    <format dxfId="51">
      <pivotArea dataOnly="0" labelOnly="1" outline="0" fieldPosition="0">
        <references count="1">
          <reference field="4294967294" count="1">
            <x v="0"/>
          </reference>
        </references>
      </pivotArea>
    </format>
    <format dxfId="50">
      <pivotArea field="0" type="button" dataOnly="0" labelOnly="1" outline="0" axis="axisRow" fieldPosition="0"/>
    </format>
    <format dxfId="49">
      <pivotArea dataOnly="0" labelOnly="1" outline="0" fieldPosition="0">
        <references count="1">
          <reference field="4294967294" count="1">
            <x v="0"/>
          </reference>
        </references>
      </pivotArea>
    </format>
    <format dxfId="48">
      <pivotArea dataOnly="0" labelOnly="1" outline="0" fieldPosition="0">
        <references count="1">
          <reference field="4294967294" count="1">
            <x v="1"/>
          </reference>
        </references>
      </pivotArea>
    </format>
  </formats>
  <pivotHierarchies count="42">
    <pivotHierarchy dragToData="1"/>
    <pivotHierarchy dragToData="1"/>
    <pivotHierarchy dragToData="1"/>
    <pivotHierarchy dragToData="1"/>
    <pivotHierarchy dragToData="1"/>
    <pivotHierarchy dragToData="1"/>
    <pivotHierarchy dragToData="1"/>
    <pivotHierarchy dragToData="1"/>
    <pivotHierarchy multipleItemSelectionAllowed="1" dragToData="1">
      <members count="1" level="1">
        <member name="[ZIPCODE].[MEASURE].&amp;[(Liver and) Cirrhosis]"/>
      </members>
    </pivotHierarchy>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caption="SQRT of Variance"/>
    <pivotHierarchy dragToRow="0" dragToCol="0" dragToPage="0"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caption="Ages &gt;= 65"/>
    <pivotHierarchy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7"/>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SUFFOLK]"/>
        <x15:activeTabTopLevelEntity name="[ZIPCODE]"/>
      </x15:pivotTableUISettings>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MEASURE1" sourceName="[SUFFOLK].[MEASURE]">
  <pivotTables>
    <pivotTable tabId="1" name="PivotTable11"/>
    <pivotTable tabId="1" name="PivotTable9"/>
    <pivotTable tabId="1" name="PivotTable8"/>
    <pivotTable tabId="1" name="PivotTable7"/>
  </pivotTables>
  <data>
    <olap pivotCacheId="38">
      <levels count="2">
        <level uniqueName="[SUFFOLK].[MEASURE].[(All)]" sourceCaption="(All)" count="0"/>
        <level uniqueName="[SUFFOLK].[MEASURE].[MEASURE]" sourceCaption="MEASURE" count="45">
          <ranges>
            <range startItem="0">
              <i n="[SUFFOLK].[MEASURE].&amp;[(Liver and) Cirrhosis]" c="(Liver and) Cirrhosis"/>
              <i n="[SUFFOLK].[MEASURE].&amp;[Alcohol Abuse / Dependence]" c="Alcohol Abuse / Dependence"/>
              <i n="[SUFFOLK].[MEASURE].&amp;[All Malignant Cancer]" c="All Malignant Cancer"/>
              <i n="[SUFFOLK].[MEASURE].&amp;[Anxiety (Anxiety, dissociative, stress-related, somatoform and other nonpsychotic mental disorders)]" c="Anxiety (Anxiety, dissociative, stress-related, somatoform and other nonpsychotic mental disorders)"/>
              <i n="[SUFFOLK].[MEASURE].&amp;[Assault]" c="Assault"/>
              <i n="[SUFFOLK].[MEASURE].&amp;[Asthma]" c="Asthma"/>
              <i n="[SUFFOLK].[MEASURE].&amp;[Breast Cancer]" c="Breast Cancer"/>
              <i n="[SUFFOLK].[MEASURE].&amp;[Breast Cancer (Female)]" c="Breast Cancer (Female)"/>
              <i n="[SUFFOLK].[MEASURE].&amp;[Cannabis Abuse / Dependence]" c="Cannabis Abuse / Dependence"/>
              <i n="[SUFFOLK].[MEASURE].&amp;[Cerebrovascular Disease]" c="Cerebrovascular Disease"/>
              <i n="[SUFFOLK].[MEASURE].&amp;[Cervical Cancer]" c="Cervical Cancer"/>
              <i n="[SUFFOLK].[MEASURE].&amp;[Chronic Kidney Disease]" c="Chronic Kidney Disease"/>
              <i n="[SUFFOLK].[MEASURE].&amp;[Chronic Lower Respiratory Disease]" c="Chronic Lower Respiratory Disease"/>
              <i n="[SUFFOLK].[MEASURE].&amp;[Colorectal Cancer (Colon &amp; Rectum)]" c="Colorectal Cancer (Colon &amp; Rectum)"/>
              <i n="[SUFFOLK].[MEASURE].&amp;[Congestive Heart Failure]" c="Congestive Heart Failure"/>
              <i n="[SUFFOLK].[MEASURE].&amp;[Dementia]" c="Dementia"/>
              <i n="[SUFFOLK].[MEASURE].&amp;[Diabetes]" c="Diabetes"/>
              <i n="[SUFFOLK].[MEASURE].&amp;[Disease of the Circulatory System]" c="Disease of the Circulatory System"/>
              <i n="[SUFFOLK].[MEASURE].&amp;[Disease of the Heart]" c="Disease of the Heart"/>
              <i n="[SUFFOLK].[MEASURE].&amp;[Diseases of the Liver]" c="Diseases of the Liver"/>
              <i n="[SUFFOLK].[MEASURE].&amp;[Drowning]" c="Drowning"/>
              <i n="[SUFFOLK].[MEASURE].&amp;[Drug Abuse / Dependence (w/o Cannabis)]" c="Drug Abuse / Dependence (w/o Cannabis)"/>
              <i n="[SUFFOLK].[MEASURE].&amp;[Falls]" c="Falls"/>
              <i n="[SUFFOLK].[MEASURE].&amp;[Heart Attack]" c="Heart Attack"/>
              <i n="[SUFFOLK].[MEASURE].&amp;[HIV/AIDS]" c="HIV/AIDS"/>
              <i n="[SUFFOLK].[MEASURE].&amp;[Hypertensive Heart Disease]" c="Hypertensive Heart Disease"/>
              <i n="[SUFFOLK].[MEASURE].&amp;[Intentional Self-Harm]" c="Intentional Self-Harm"/>
              <i n="[SUFFOLK].[MEASURE].&amp;[Ischemic(Coronary) Heart Disease]" c="Ischemic(Coronary) Heart Disease"/>
              <i n="[SUFFOLK].[MEASURE].&amp;[Lung &amp; Bronchus Cancer]" c="Lung &amp; Bronchus Cancer"/>
              <i n="[SUFFOLK].[MEASURE].&amp;[Melanoma]" c="Melanoma"/>
              <i n="[SUFFOLK].[MEASURE].&amp;[Mental and behavioral disorders due to psychoactive substance use]" c="Mental and behavioral disorders due to psychoactive substance use"/>
              <i n="[SUFFOLK].[MEASURE].&amp;[Mental disorders due to known physiologcal conditions]" c="Mental disorders due to known physiologcal conditions"/>
              <i n="[SUFFOLK].[MEASURE].&amp;[Mental, Behavioral &amp; Neurodevelopmental Disorders]" c="Mental, Behavioral &amp; Neurodevelopmental Disorders"/>
              <i n="[SUFFOLK].[MEASURE].&amp;[Mood [affective]] disoders]" c="Mood [affective] disoders"/>
              <i n="[SUFFOLK].[MEASURE].&amp;[Motor Vehicle Collisions]" c="Motor Vehicle Collisions"/>
              <i n="[SUFFOLK].[MEASURE].&amp;[Nicotine Dependence]" c="Nicotine Dependence"/>
              <i n="[SUFFOLK].[MEASURE].&amp;[Non-Traffic Transport Accidents]" c="Non-Traffic Transport Accidents"/>
              <i n="[SUFFOLK].[MEASURE].&amp;[Opioid Abuse / Dependence]" c="Opioid Abuse / Dependence"/>
              <i n="[SUFFOLK].[MEASURE].&amp;[Ovarian Cancer]" c="Ovarian Cancer"/>
              <i n="[SUFFOLK].[MEASURE].&amp;[Poisonings: Accidental]" c="Poisonings: Accidental"/>
              <i n="[SUFFOLK].[MEASURE].&amp;[Prostate Cancer]" c="Prostate Cancer"/>
              <i n="[SUFFOLK].[MEASURE].&amp;[Trachea Cancer]" c="Trachea Cancer"/>
              <i n="[SUFFOLK].[MEASURE].&amp;[Type I Diabetes]" c="Type I Diabetes"/>
              <i n="[SUFFOLK].[MEASURE].&amp;[Type II Diabetes]" c="Type II Diabetes"/>
              <i n="[SUFFOLK].[MEASURE].&amp;[Unintentional Injury]" c="Unintentional Injury"/>
            </range>
          </ranges>
        </level>
      </levels>
      <selections count="1">
        <selection n="[SUFFOLK].[MEASURE].&amp;[(Liver and) Cirrhosis]"/>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MEASURE" sourceName="[ZIPCODE].[MEASURE]">
  <pivotTables>
    <pivotTable tabId="3" name="PivotTable5"/>
    <pivotTable tabId="3" name="PivotTable6"/>
    <pivotTable tabId="3" name="PivotTable7"/>
    <pivotTable tabId="3" name="PivotTable8"/>
  </pivotTables>
  <data>
    <olap pivotCacheId="39">
      <levels count="2">
        <level uniqueName="[ZIPCODE].[MEASURE].[(All)]" sourceCaption="(All)" count="0"/>
        <level uniqueName="[ZIPCODE].[MEASURE].[MEASURE]" sourceCaption="MEASURE" count="45">
          <ranges>
            <range startItem="0">
              <i n="[ZIPCODE].[MEASURE].&amp;[(Liver and) Cirrhosis]" c="(Liver and) Cirrhosis"/>
              <i n="[ZIPCODE].[MEASURE].&amp;[Alcohol Abuse / Dependence]" c="Alcohol Abuse / Dependence"/>
              <i n="[ZIPCODE].[MEASURE].&amp;[All Malignant Cancer]" c="All Malignant Cancer"/>
              <i n="[ZIPCODE].[MEASURE].&amp;[Anxiety (Anxiety, dissociative, stress-related, somatoform and other nonpsychotic mental disorders)]" c="Anxiety (Anxiety, dissociative, stress-related, somatoform and other nonpsychotic mental disorders)"/>
              <i n="[ZIPCODE].[MEASURE].&amp;[Assault]" c="Assault"/>
              <i n="[ZIPCODE].[MEASURE].&amp;[Asthma]" c="Asthma"/>
              <i n="[ZIPCODE].[MEASURE].&amp;[Breast Cancer]" c="Breast Cancer"/>
              <i n="[ZIPCODE].[MEASURE].&amp;[Breast Cancer (Female)]" c="Breast Cancer (Female)"/>
              <i n="[ZIPCODE].[MEASURE].&amp;[Cannabis Abuse / Dependence]" c="Cannabis Abuse / Dependence"/>
              <i n="[ZIPCODE].[MEASURE].&amp;[Cerebrovascular Disease]" c="Cerebrovascular Disease"/>
              <i n="[ZIPCODE].[MEASURE].&amp;[Cervical Cancer]" c="Cervical Cancer"/>
              <i n="[ZIPCODE].[MEASURE].&amp;[Chronic Kidney Disease]" c="Chronic Kidney Disease"/>
              <i n="[ZIPCODE].[MEASURE].&amp;[Chronic Lower Respiratory Disease]" c="Chronic Lower Respiratory Disease"/>
              <i n="[ZIPCODE].[MEASURE].&amp;[Colorectal Cancer (Colon &amp; Rectum)]" c="Colorectal Cancer (Colon &amp; Rectum)"/>
              <i n="[ZIPCODE].[MEASURE].&amp;[Congestive Heart Failure]" c="Congestive Heart Failure"/>
              <i n="[ZIPCODE].[MEASURE].&amp;[Dementia]" c="Dementia"/>
              <i n="[ZIPCODE].[MEASURE].&amp;[Diabetes]" c="Diabetes"/>
              <i n="[ZIPCODE].[MEASURE].&amp;[Disease of the Circulatory System]" c="Disease of the Circulatory System"/>
              <i n="[ZIPCODE].[MEASURE].&amp;[Disease of the Heart]" c="Disease of the Heart"/>
              <i n="[ZIPCODE].[MEASURE].&amp;[Diseases of the Liver]" c="Diseases of the Liver"/>
              <i n="[ZIPCODE].[MEASURE].&amp;[Drowning]" c="Drowning"/>
              <i n="[ZIPCODE].[MEASURE].&amp;[Drug Abuse / Dependence (w/o Cannabis)]" c="Drug Abuse / Dependence (w/o Cannabis)"/>
              <i n="[ZIPCODE].[MEASURE].&amp;[Falls]" c="Falls"/>
              <i n="[ZIPCODE].[MEASURE].&amp;[Heart Attack]" c="Heart Attack"/>
              <i n="[ZIPCODE].[MEASURE].&amp;[HIV/AIDS]" c="HIV/AIDS"/>
              <i n="[ZIPCODE].[MEASURE].&amp;[Hypertensive Heart Disease]" c="Hypertensive Heart Disease"/>
              <i n="[ZIPCODE].[MEASURE].&amp;[Intentional Self-Harm]" c="Intentional Self-Harm"/>
              <i n="[ZIPCODE].[MEASURE].&amp;[Ischemic(Coronary) Heart Disease]" c="Ischemic(Coronary) Heart Disease"/>
              <i n="[ZIPCODE].[MEASURE].&amp;[Lung &amp; Bronchus Cancer]" c="Lung &amp; Bronchus Cancer"/>
              <i n="[ZIPCODE].[MEASURE].&amp;[Melanoma]" c="Melanoma"/>
              <i n="[ZIPCODE].[MEASURE].&amp;[Mental and behavioral disorders due to psychoactive substance use]" c="Mental and behavioral disorders due to psychoactive substance use"/>
              <i n="[ZIPCODE].[MEASURE].&amp;[Mental disorders due to known physiologcal conditions]" c="Mental disorders due to known physiologcal conditions"/>
              <i n="[ZIPCODE].[MEASURE].&amp;[Mental, Behavioral &amp; Neurodevelopmental Disorders]" c="Mental, Behavioral &amp; Neurodevelopmental Disorders"/>
              <i n="[ZIPCODE].[MEASURE].&amp;[Mood [affective]] disoders]" c="Mood [affective] disoders"/>
              <i n="[ZIPCODE].[MEASURE].&amp;[Motor Vehicle Collisions]" c="Motor Vehicle Collisions"/>
              <i n="[ZIPCODE].[MEASURE].&amp;[Nicotine Dependence]" c="Nicotine Dependence"/>
              <i n="[ZIPCODE].[MEASURE].&amp;[Non-Traffic Transport Accidents]" c="Non-Traffic Transport Accidents"/>
              <i n="[ZIPCODE].[MEASURE].&amp;[Opioid Abuse / Dependence]" c="Opioid Abuse / Dependence"/>
              <i n="[ZIPCODE].[MEASURE].&amp;[Ovarian Cancer]" c="Ovarian Cancer"/>
              <i n="[ZIPCODE].[MEASURE].&amp;[Poisonings: Accidental]" c="Poisonings: Accidental"/>
              <i n="[ZIPCODE].[MEASURE].&amp;[Prostate Cancer]" c="Prostate Cancer"/>
              <i n="[ZIPCODE].[MEASURE].&amp;[Trachea Cancer]" c="Trachea Cancer"/>
              <i n="[ZIPCODE].[MEASURE].&amp;[Type I Diabetes]" c="Type I Diabetes"/>
              <i n="[ZIPCODE].[MEASURE].&amp;[Type II Diabetes]" c="Type II Diabetes"/>
              <i n="[ZIPCODE].[MEASURE].&amp;[Unintentional Injury]" c="Unintentional Injury"/>
            </range>
          </ranges>
        </level>
      </levels>
      <selections count="1">
        <selection n="[ZIPCODE].[MEASURE].&amp;[(Liver and) Cirrhosis]"/>
      </selections>
    </olap>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YEAR" sourceName="[SUFFOLK].[YEAR]">
  <pivotTables>
    <pivotTable tabId="1" name="PivotTable11"/>
  </pivotTables>
  <data>
    <olap pivotCacheId="38">
      <levels count="2">
        <level uniqueName="[SUFFOLK].[YEAR].[(All)]" sourceCaption="(All)" count="0"/>
        <level uniqueName="[SUFFOLK].[YEAR].[YEAR]" sourceCaption="YEAR" count="3">
          <ranges>
            <range startItem="0">
              <i n="[SUFFOLK].[YEAR].&amp;[2.016E3]" c="2016"/>
              <i n="[SUFFOLK].[YEAR].&amp;[2.017E3]" c="2017"/>
              <i n="[SUFFOLK].[YEAR].&amp;[2.018E3]" c="2018"/>
            </range>
          </ranges>
        </level>
      </levels>
      <selections count="1">
        <selection n="[SUFFOLK].[YEAR].[All]"/>
      </selections>
    </olap>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YEAR1" sourceName="[ZIPCODE].[YEAR]">
  <pivotTables>
    <pivotTable tabId="3" name="PivotTable5"/>
  </pivotTables>
  <data>
    <olap pivotCacheId="40">
      <levels count="2">
        <level uniqueName="[ZIPCODE].[YEAR].[(All)]" sourceCaption="(All)" count="0"/>
        <level uniqueName="[ZIPCODE].[YEAR].[YEAR]" sourceCaption="YEAR" count="3">
          <ranges>
            <range startItem="0">
              <i n="[ZIPCODE].[YEAR].&amp;[2.016E3]" c="2016"/>
              <i n="[ZIPCODE].[YEAR].&amp;[2.017E3]" c="2017"/>
              <i n="[ZIPCODE].[YEAR].&amp;[2.018E3]" c="2018"/>
            </range>
          </ranges>
        </level>
      </levels>
      <selections count="1">
        <selection n="[ZIPCODE].[YEAR].[All]"/>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MEASURE" cache="Slicer_MEASURE1" caption="MEASURE" level="1" rowHeight="241300"/>
  <slicer name="YEAR" cache="Slicer_YEAR" caption="YEAR" columnCount="3" level="1" rowHeight="241300"/>
</slicers>
</file>

<file path=xl/slicers/slicer2.xml><?xml version="1.0" encoding="utf-8"?>
<slicers xmlns="http://schemas.microsoft.com/office/spreadsheetml/2009/9/main" xmlns:mc="http://schemas.openxmlformats.org/markup-compatibility/2006" xmlns:x="http://schemas.openxmlformats.org/spreadsheetml/2006/main" mc:Ignorable="x">
  <slicer name="MEASURE 1" cache="Slicer_MEASURE" caption="MEASURE" level="1" rowHeight="241300"/>
  <slicer name="YEAR 1" cache="Slicer_YEAR1" caption="YEAR" columnCount="3" level="1"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7" Type="http://schemas.microsoft.com/office/2007/relationships/slicer" Target="../slicers/slicer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pivotTable" Target="../pivotTables/pivotTable4.xml"/></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7.xml"/><Relationship Id="rId2" Type="http://schemas.openxmlformats.org/officeDocument/2006/relationships/pivotTable" Target="../pivotTables/pivotTable6.xml"/><Relationship Id="rId1" Type="http://schemas.openxmlformats.org/officeDocument/2006/relationships/pivotTable" Target="../pivotTables/pivotTable5.xml"/><Relationship Id="rId6" Type="http://schemas.microsoft.com/office/2007/relationships/slicer" Target="../slicers/slicer2.xml"/><Relationship Id="rId5" Type="http://schemas.openxmlformats.org/officeDocument/2006/relationships/drawing" Target="../drawings/drawing3.xml"/><Relationship Id="rId4" Type="http://schemas.openxmlformats.org/officeDocument/2006/relationships/pivotTable" Target="../pivotTables/pivotTable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V1:W19"/>
  <sheetViews>
    <sheetView showGridLines="0" tabSelected="1" workbookViewId="0">
      <selection activeCell="A2" sqref="A2"/>
    </sheetView>
  </sheetViews>
  <sheetFormatPr defaultRowHeight="14.5" x14ac:dyDescent="0.35"/>
  <cols>
    <col min="21" max="21" width="2.453125" customWidth="1"/>
    <col min="22" max="22" width="24.81640625" style="58" bestFit="1" customWidth="1"/>
    <col min="23" max="23" width="9.1796875" style="58"/>
  </cols>
  <sheetData>
    <row r="1" spans="22:23" ht="15" thickBot="1" x14ac:dyDescent="0.4">
      <c r="V1" s="121" t="s">
        <v>34</v>
      </c>
      <c r="W1" s="122"/>
    </row>
    <row r="2" spans="22:23" x14ac:dyDescent="0.35">
      <c r="V2" s="95" t="s">
        <v>22</v>
      </c>
      <c r="W2" s="96">
        <v>11520</v>
      </c>
    </row>
    <row r="3" spans="22:23" x14ac:dyDescent="0.35">
      <c r="V3" s="91" t="s">
        <v>23</v>
      </c>
      <c r="W3" s="92">
        <v>11550</v>
      </c>
    </row>
    <row r="4" spans="22:23" x14ac:dyDescent="0.35">
      <c r="V4" s="91" t="s">
        <v>24</v>
      </c>
      <c r="W4" s="92">
        <v>11096</v>
      </c>
    </row>
    <row r="5" spans="22:23" x14ac:dyDescent="0.35">
      <c r="V5" s="91" t="s">
        <v>25</v>
      </c>
      <c r="W5" s="92">
        <v>11590</v>
      </c>
    </row>
    <row r="6" spans="22:23" x14ac:dyDescent="0.35">
      <c r="V6" s="91" t="s">
        <v>26</v>
      </c>
      <c r="W6" s="92">
        <v>11575</v>
      </c>
    </row>
    <row r="7" spans="22:23" x14ac:dyDescent="0.35">
      <c r="V7" s="91" t="s">
        <v>27</v>
      </c>
      <c r="W7" s="92">
        <v>11553</v>
      </c>
    </row>
    <row r="8" spans="22:23" x14ac:dyDescent="0.35">
      <c r="V8" s="91" t="s">
        <v>28</v>
      </c>
      <c r="W8" s="92">
        <v>11003</v>
      </c>
    </row>
    <row r="9" spans="22:23" ht="15" thickBot="1" x14ac:dyDescent="0.4">
      <c r="V9" s="93" t="s">
        <v>29</v>
      </c>
      <c r="W9" s="94">
        <v>11542</v>
      </c>
    </row>
    <row r="10" spans="22:23" x14ac:dyDescent="0.35">
      <c r="V10"/>
      <c r="W10"/>
    </row>
    <row r="11" spans="22:23" x14ac:dyDescent="0.35">
      <c r="V11"/>
      <c r="W11"/>
    </row>
    <row r="12" spans="22:23" x14ac:dyDescent="0.35">
      <c r="V12"/>
      <c r="W12"/>
    </row>
    <row r="13" spans="22:23" x14ac:dyDescent="0.35">
      <c r="V13"/>
      <c r="W13"/>
    </row>
    <row r="14" spans="22:23" x14ac:dyDescent="0.35">
      <c r="V14"/>
      <c r="W14"/>
    </row>
    <row r="15" spans="22:23" x14ac:dyDescent="0.35">
      <c r="V15"/>
      <c r="W15"/>
    </row>
    <row r="16" spans="22:23" x14ac:dyDescent="0.35">
      <c r="V16"/>
      <c r="W16"/>
    </row>
    <row r="17" spans="22:23" x14ac:dyDescent="0.35">
      <c r="V17"/>
      <c r="W17"/>
    </row>
    <row r="18" spans="22:23" x14ac:dyDescent="0.35">
      <c r="V18"/>
      <c r="W18"/>
    </row>
    <row r="19" spans="22:23" x14ac:dyDescent="0.35">
      <c r="V19" s="90"/>
    </row>
  </sheetData>
  <mergeCells count="1">
    <mergeCell ref="V1:W1"/>
  </mergeCells>
  <pageMargins left="0.7" right="0.7" top="0.75" bottom="0.75" header="0.3" footer="0.3"/>
  <pageSetup orientation="portrait" r:id="rId1"/>
  <drawing r:id="rId2"/>
  <legacyDrawing r:id="rId3"/>
  <oleObjects>
    <mc:AlternateContent xmlns:mc="http://schemas.openxmlformats.org/markup-compatibility/2006">
      <mc:Choice Requires="x14">
        <oleObject progId="Document" shapeId="4097" r:id="rId4">
          <objectPr defaultSize="0" autoPict="0" r:id="rId5">
            <anchor moveWithCells="1">
              <from>
                <xdr:col>0</xdr:col>
                <xdr:colOff>190500</xdr:colOff>
                <xdr:row>0</xdr:row>
                <xdr:rowOff>107950</xdr:rowOff>
              </from>
              <to>
                <xdr:col>19</xdr:col>
                <xdr:colOff>387350</xdr:colOff>
                <xdr:row>26</xdr:row>
                <xdr:rowOff>88900</xdr:rowOff>
              </to>
            </anchor>
          </objectPr>
        </oleObject>
      </mc:Choice>
      <mc:Fallback>
        <oleObject progId="Document" shapeId="4097"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1"/>
  <sheetViews>
    <sheetView showGridLines="0" zoomScaleNormal="100" workbookViewId="0">
      <selection sqref="A1:K1"/>
    </sheetView>
  </sheetViews>
  <sheetFormatPr defaultRowHeight="14.5" x14ac:dyDescent="0.35"/>
  <cols>
    <col min="1" max="1" width="58" customWidth="1"/>
    <col min="2" max="2" width="12.1796875" customWidth="1"/>
    <col min="3" max="3" width="16.54296875" customWidth="1"/>
    <col min="4" max="4" width="16.54296875" style="11" customWidth="1"/>
    <col min="5" max="5" width="16.1796875" bestFit="1" customWidth="1"/>
    <col min="6" max="6" width="14.453125" style="3" bestFit="1" customWidth="1"/>
    <col min="7" max="8" width="14.453125" style="47" customWidth="1"/>
    <col min="9" max="9" width="2.81640625" customWidth="1"/>
    <col min="10" max="10" width="9.1796875" style="37"/>
    <col min="11" max="11" width="16.54296875" style="13" customWidth="1"/>
    <col min="12" max="12" width="15.26953125" style="13" customWidth="1"/>
    <col min="13" max="14" width="9.1796875" style="13"/>
    <col min="15" max="17" width="9.1796875" style="37"/>
  </cols>
  <sheetData>
    <row r="1" spans="1:17" ht="120.75" customHeight="1" x14ac:dyDescent="0.35">
      <c r="A1" s="123" t="str">
        <f>"Age-Adjusted Hospitalization Rates of "&amp;$D$54</f>
        <v>Age-Adjusted Hospitalization Rates of (Liver and) Cirrhosis</v>
      </c>
      <c r="B1" s="123"/>
      <c r="C1" s="123"/>
      <c r="D1" s="123"/>
      <c r="E1" s="123"/>
      <c r="F1" s="123"/>
      <c r="G1" s="123"/>
      <c r="H1" s="123"/>
      <c r="I1" s="123"/>
      <c r="J1" s="123"/>
      <c r="K1" s="123"/>
    </row>
    <row r="2" spans="1:17" ht="18.75" customHeight="1" x14ac:dyDescent="0.35">
      <c r="A2" s="124" t="s">
        <v>11</v>
      </c>
      <c r="B2" s="124"/>
      <c r="C2" s="124"/>
      <c r="D2" s="124"/>
      <c r="E2" s="124"/>
      <c r="F2" s="124"/>
      <c r="G2" s="124"/>
      <c r="H2" s="124"/>
      <c r="I2" s="124"/>
      <c r="J2" s="124"/>
      <c r="K2" s="124"/>
      <c r="L2" s="12"/>
      <c r="M2" s="12"/>
      <c r="N2" s="12"/>
      <c r="O2" s="36"/>
      <c r="P2" s="36"/>
      <c r="Q2" s="36"/>
    </row>
    <row r="3" spans="1:17" ht="25.5" customHeight="1" x14ac:dyDescent="0.35">
      <c r="A3" s="125" t="s">
        <v>30</v>
      </c>
      <c r="B3" s="125"/>
      <c r="C3" s="125"/>
      <c r="D3" s="125"/>
      <c r="E3" s="125"/>
      <c r="F3" s="125"/>
      <c r="G3" s="125"/>
      <c r="H3" s="125"/>
      <c r="I3" s="125"/>
      <c r="J3" s="125"/>
      <c r="K3" s="125"/>
      <c r="L3" s="12"/>
      <c r="M3" s="12"/>
      <c r="N3" s="12"/>
      <c r="O3" s="36"/>
      <c r="P3" s="36"/>
      <c r="Q3" s="36"/>
    </row>
    <row r="4" spans="1:17" x14ac:dyDescent="0.35">
      <c r="B4" s="126" t="s">
        <v>35</v>
      </c>
      <c r="D4"/>
    </row>
    <row r="5" spans="1:17" ht="15" hidden="1" thickBot="1" x14ac:dyDescent="0.4">
      <c r="C5" s="2" t="s">
        <v>0</v>
      </c>
      <c r="D5" s="8" t="s" vm="1">
        <v>10</v>
      </c>
      <c r="F5"/>
      <c r="G5" s="41"/>
      <c r="H5" s="41"/>
    </row>
    <row r="6" spans="1:17" ht="15" thickBot="1" x14ac:dyDescent="0.4">
      <c r="F6"/>
      <c r="G6" s="41"/>
      <c r="H6" s="41"/>
      <c r="K6" s="13" t="str">
        <f>$A$1 &amp;" " &amp;$D$7</f>
        <v>Age-Adjusted Hospitalization Rates of (Liver and) Cirrhosis Rate per 100k population</v>
      </c>
    </row>
    <row r="7" spans="1:17" ht="29.5" thickBot="1" x14ac:dyDescent="0.4">
      <c r="C7" s="16" t="s">
        <v>1</v>
      </c>
      <c r="D7" s="67" t="s">
        <v>4</v>
      </c>
      <c r="E7" s="68" t="s">
        <v>2</v>
      </c>
      <c r="F7" s="35" t="s">
        <v>3</v>
      </c>
      <c r="G7" s="42" t="s">
        <v>12</v>
      </c>
      <c r="H7" s="42" t="s">
        <v>13</v>
      </c>
      <c r="K7" s="13" t="str">
        <f>C7</f>
        <v>COUNTY</v>
      </c>
      <c r="L7" s="13" t="str">
        <f>D7</f>
        <v>Rate per 100k population</v>
      </c>
    </row>
    <row r="8" spans="1:17" ht="15" thickBot="1" x14ac:dyDescent="0.4">
      <c r="C8" s="17" t="s">
        <v>33</v>
      </c>
      <c r="D8" s="103">
        <v>99.88099913480761</v>
      </c>
      <c r="E8" s="27">
        <v>5.770066410213075</v>
      </c>
      <c r="F8" s="28">
        <f>1.96*E8</f>
        <v>11.309330164017627</v>
      </c>
      <c r="G8" s="77" t="str">
        <f>IF(OR(E26&lt;E22,E23&lt;E27),"No","Yes")</f>
        <v>No</v>
      </c>
      <c r="H8" s="77" t="str">
        <f>IF(OR(E24&lt;E22,E23&lt;E25),"No","Yes")</f>
        <v>No</v>
      </c>
      <c r="K8" s="13" t="str">
        <f>C8</f>
        <v>NASSAU COUNTY</v>
      </c>
      <c r="L8" s="13">
        <f>D8</f>
        <v>99.88099913480761</v>
      </c>
    </row>
    <row r="9" spans="1:17" x14ac:dyDescent="0.35">
      <c r="C9" s="18" t="s">
        <v>8</v>
      </c>
      <c r="D9" s="120">
        <v>108.64032412868406</v>
      </c>
      <c r="E9" s="29">
        <v>6.0177604950868577</v>
      </c>
      <c r="F9" s="28">
        <f t="shared" ref="F9:F10" si="0">1.96*E9</f>
        <v>11.794810570370242</v>
      </c>
      <c r="G9" s="43"/>
      <c r="H9" s="44"/>
      <c r="K9" s="13" t="str">
        <f t="shared" ref="K9:L10" si="1">C9</f>
        <v>NYS</v>
      </c>
      <c r="L9" s="13">
        <f t="shared" si="1"/>
        <v>108.64032412868406</v>
      </c>
    </row>
    <row r="10" spans="1:17" ht="15" thickBot="1" x14ac:dyDescent="0.4">
      <c r="C10" s="19" t="s">
        <v>9</v>
      </c>
      <c r="D10" s="21">
        <v>102.96599872439532</v>
      </c>
      <c r="E10" s="30">
        <v>5.8584980647601519</v>
      </c>
      <c r="F10" s="31">
        <f t="shared" si="0"/>
        <v>11.482656206929898</v>
      </c>
      <c r="G10" s="45"/>
      <c r="H10" s="46"/>
      <c r="K10" s="13" t="str">
        <f t="shared" si="1"/>
        <v>NYSxNYC</v>
      </c>
      <c r="L10" s="13">
        <f t="shared" si="1"/>
        <v>102.96599872439532</v>
      </c>
    </row>
    <row r="11" spans="1:17" x14ac:dyDescent="0.35">
      <c r="C11" s="7"/>
      <c r="D11" s="78"/>
      <c r="E11" s="29"/>
      <c r="F11" s="79"/>
      <c r="G11" s="48"/>
      <c r="H11" s="80"/>
    </row>
    <row r="12" spans="1:17" x14ac:dyDescent="0.35">
      <c r="C12" s="7"/>
      <c r="D12" s="78"/>
      <c r="E12" s="29"/>
      <c r="F12" s="79"/>
      <c r="G12" s="48"/>
      <c r="H12" s="80"/>
    </row>
    <row r="13" spans="1:17" x14ac:dyDescent="0.35">
      <c r="C13" s="7"/>
      <c r="D13" s="78"/>
      <c r="E13" s="29"/>
      <c r="F13" s="79"/>
      <c r="G13" s="48"/>
      <c r="H13" s="80"/>
    </row>
    <row r="14" spans="1:17" x14ac:dyDescent="0.35">
      <c r="C14" s="7"/>
      <c r="D14" s="78"/>
      <c r="E14" s="29"/>
      <c r="F14" s="79"/>
      <c r="G14" s="48"/>
      <c r="H14" s="80"/>
    </row>
    <row r="15" spans="1:17" x14ac:dyDescent="0.35">
      <c r="C15" s="7"/>
      <c r="D15" s="78"/>
      <c r="E15" s="29"/>
      <c r="F15" s="79"/>
      <c r="G15" s="48"/>
      <c r="H15" s="80"/>
    </row>
    <row r="16" spans="1:17" x14ac:dyDescent="0.35">
      <c r="C16" s="7"/>
      <c r="D16" s="78"/>
      <c r="E16" s="29"/>
      <c r="F16" s="79"/>
      <c r="G16" s="48"/>
      <c r="H16" s="80"/>
    </row>
    <row r="17" spans="3:12" x14ac:dyDescent="0.35">
      <c r="C17" s="7"/>
      <c r="D17" s="78"/>
      <c r="E17" s="29"/>
      <c r="F17" s="79"/>
      <c r="G17" s="48"/>
      <c r="H17" s="80"/>
    </row>
    <row r="18" spans="3:12" x14ac:dyDescent="0.35">
      <c r="C18" s="7"/>
      <c r="D18" s="78"/>
      <c r="E18" s="29"/>
      <c r="F18" s="79"/>
      <c r="G18" s="48"/>
      <c r="H18" s="80"/>
    </row>
    <row r="19" spans="3:12" x14ac:dyDescent="0.35">
      <c r="F19"/>
      <c r="G19" s="41"/>
      <c r="H19" s="41"/>
    </row>
    <row r="20" spans="3:12" x14ac:dyDescent="0.35">
      <c r="F20"/>
      <c r="G20" s="41"/>
      <c r="H20" s="41"/>
    </row>
    <row r="21" spans="3:12" x14ac:dyDescent="0.35">
      <c r="F21"/>
      <c r="G21" s="41"/>
      <c r="H21" s="41"/>
    </row>
    <row r="22" spans="3:12" x14ac:dyDescent="0.35">
      <c r="C22" s="6"/>
      <c r="D22" s="39" t="s">
        <v>18</v>
      </c>
      <c r="E22" s="40">
        <f>D10-F10</f>
        <v>91.483342517465417</v>
      </c>
      <c r="F22" s="38"/>
    </row>
    <row r="23" spans="3:12" x14ac:dyDescent="0.35">
      <c r="C23" s="6"/>
      <c r="D23" s="39" t="s">
        <v>19</v>
      </c>
      <c r="E23" s="40">
        <f>D10+F10</f>
        <v>114.44865493132522</v>
      </c>
      <c r="F23" s="38"/>
    </row>
    <row r="24" spans="3:12" x14ac:dyDescent="0.35">
      <c r="C24" s="6"/>
      <c r="D24" s="39" t="s">
        <v>14</v>
      </c>
      <c r="E24" s="40">
        <f>D9-F9</f>
        <v>96.845513558313812</v>
      </c>
      <c r="F24" s="38"/>
    </row>
    <row r="25" spans="3:12" x14ac:dyDescent="0.35">
      <c r="C25" s="6"/>
      <c r="D25" s="39" t="s">
        <v>15</v>
      </c>
      <c r="E25" s="40">
        <f>D9+F9</f>
        <v>120.4351346990543</v>
      </c>
      <c r="F25" s="38"/>
    </row>
    <row r="26" spans="3:12" x14ac:dyDescent="0.35">
      <c r="C26" s="6"/>
      <c r="D26" s="39" t="s">
        <v>17</v>
      </c>
      <c r="E26" s="40">
        <f>D8-F8</f>
        <v>88.571668970789986</v>
      </c>
    </row>
    <row r="27" spans="3:12" x14ac:dyDescent="0.35">
      <c r="C27" s="6"/>
      <c r="D27" s="39" t="s">
        <v>16</v>
      </c>
      <c r="E27" s="40">
        <f>D8+F8</f>
        <v>111.19032929882523</v>
      </c>
    </row>
    <row r="29" spans="3:12" ht="29.5" hidden="1" thickBot="1" x14ac:dyDescent="0.4">
      <c r="C29" s="2" t="s">
        <v>0</v>
      </c>
      <c r="D29" s="9" t="s" vm="1">
        <v>10</v>
      </c>
    </row>
    <row r="30" spans="3:12" ht="15" thickBot="1" x14ac:dyDescent="0.4">
      <c r="K30" s="13" t="str">
        <f>$A$1 &amp;" "&amp;$D$31</f>
        <v>Age-Adjusted Hospitalization Rates of (Liver and) Cirrhosis Ages &lt; 18</v>
      </c>
    </row>
    <row r="31" spans="3:12" ht="15" thickBot="1" x14ac:dyDescent="0.4">
      <c r="C31" s="16" t="s">
        <v>1</v>
      </c>
      <c r="D31" s="69" t="s">
        <v>5</v>
      </c>
      <c r="E31" s="64" t="s">
        <v>2</v>
      </c>
      <c r="F31" s="35" t="s">
        <v>3</v>
      </c>
      <c r="G31" s="42" t="s">
        <v>12</v>
      </c>
      <c r="H31" s="42" t="s">
        <v>13</v>
      </c>
      <c r="K31" s="13" t="str">
        <f>C31</f>
        <v>COUNTY</v>
      </c>
      <c r="L31" s="13" t="str">
        <f>D31</f>
        <v>Ages &lt; 18</v>
      </c>
    </row>
    <row r="32" spans="3:12" ht="15" thickBot="1" x14ac:dyDescent="0.4">
      <c r="C32" s="17" t="s">
        <v>33</v>
      </c>
      <c r="D32" s="101">
        <v>7.7506738088101983</v>
      </c>
      <c r="E32" s="32">
        <v>2.7840031984195344</v>
      </c>
      <c r="F32" s="28">
        <f>1.96*E32</f>
        <v>5.4566462689022872</v>
      </c>
      <c r="G32" s="77" t="str">
        <f>IF(OR(E50&lt;E43,E47&lt;E51),"No","Yes")</f>
        <v>No</v>
      </c>
      <c r="H32" s="77" t="str">
        <f>IF(OR(E48&lt;E43,E47&lt;E49),"No","Yes")</f>
        <v>No</v>
      </c>
      <c r="K32" s="13" t="str">
        <f>C32</f>
        <v>NASSAU COUNTY</v>
      </c>
      <c r="L32" s="13">
        <f>D32</f>
        <v>7.7506738088101983</v>
      </c>
    </row>
    <row r="33" spans="3:12" x14ac:dyDescent="0.35">
      <c r="C33" s="18" t="s">
        <v>8</v>
      </c>
      <c r="D33" s="116">
        <v>8.4303893843548909</v>
      </c>
      <c r="E33" s="33">
        <v>2.9035132829651205</v>
      </c>
      <c r="F33" s="28">
        <f t="shared" ref="F33:F34" si="2">1.96*E33</f>
        <v>5.6908860346116361</v>
      </c>
      <c r="G33" s="48"/>
      <c r="H33" s="44"/>
      <c r="K33" s="13" t="str">
        <f t="shared" ref="K33:K34" si="3">C33</f>
        <v>NYS</v>
      </c>
      <c r="L33" s="13">
        <f t="shared" ref="L33:L34" si="4">D33</f>
        <v>8.4303893843548909</v>
      </c>
    </row>
    <row r="34" spans="3:12" ht="15" thickBot="1" x14ac:dyDescent="0.4">
      <c r="C34" s="19" t="s">
        <v>9</v>
      </c>
      <c r="D34" s="23">
        <v>7.9900669439042487</v>
      </c>
      <c r="E34" s="34">
        <v>2.8266706465211415</v>
      </c>
      <c r="F34" s="31">
        <f t="shared" si="2"/>
        <v>5.5402744671814377</v>
      </c>
      <c r="G34" s="45"/>
      <c r="H34" s="46"/>
      <c r="K34" s="13" t="str">
        <f t="shared" si="3"/>
        <v>NYSxNYC</v>
      </c>
      <c r="L34" s="13">
        <f t="shared" si="4"/>
        <v>7.9900669439042487</v>
      </c>
    </row>
    <row r="35" spans="3:12" x14ac:dyDescent="0.35">
      <c r="C35" s="7"/>
      <c r="D35" s="81"/>
      <c r="E35" s="82"/>
      <c r="F35" s="79"/>
      <c r="G35" s="48"/>
      <c r="H35" s="80"/>
    </row>
    <row r="36" spans="3:12" x14ac:dyDescent="0.35">
      <c r="C36" s="7"/>
      <c r="D36" s="81"/>
      <c r="E36" s="82"/>
      <c r="F36" s="79"/>
      <c r="G36" s="48"/>
      <c r="H36" s="80"/>
    </row>
    <row r="37" spans="3:12" x14ac:dyDescent="0.35">
      <c r="C37" s="7"/>
      <c r="D37" s="81"/>
      <c r="E37" s="82"/>
      <c r="F37" s="79"/>
      <c r="G37" s="48"/>
      <c r="H37" s="80"/>
    </row>
    <row r="38" spans="3:12" x14ac:dyDescent="0.35">
      <c r="C38" s="7"/>
      <c r="D38" s="81"/>
      <c r="E38" s="82"/>
      <c r="F38" s="79"/>
      <c r="G38" s="48"/>
      <c r="H38" s="80"/>
    </row>
    <row r="39" spans="3:12" x14ac:dyDescent="0.35">
      <c r="C39" s="7"/>
      <c r="D39" s="81"/>
      <c r="E39" s="82"/>
      <c r="F39" s="79"/>
      <c r="G39" s="48"/>
      <c r="H39" s="80"/>
    </row>
    <row r="40" spans="3:12" x14ac:dyDescent="0.35">
      <c r="C40" s="7"/>
      <c r="D40" s="81"/>
      <c r="E40" s="82"/>
      <c r="F40" s="79"/>
      <c r="G40" s="48"/>
      <c r="H40" s="80"/>
    </row>
    <row r="41" spans="3:12" x14ac:dyDescent="0.35">
      <c r="C41" s="7"/>
      <c r="D41" s="81"/>
      <c r="E41" s="82"/>
      <c r="F41" s="79"/>
      <c r="G41" s="48"/>
      <c r="H41" s="80"/>
    </row>
    <row r="42" spans="3:12" x14ac:dyDescent="0.35">
      <c r="C42" s="7"/>
      <c r="D42" s="71"/>
      <c r="E42" s="72"/>
      <c r="F42" s="73"/>
      <c r="G42" s="74"/>
      <c r="H42" s="49"/>
    </row>
    <row r="43" spans="3:12" x14ac:dyDescent="0.35">
      <c r="C43" s="7"/>
      <c r="D43" s="39" t="s">
        <v>18</v>
      </c>
      <c r="E43" s="40">
        <f>D34-F34</f>
        <v>2.449792476722811</v>
      </c>
      <c r="F43" s="75"/>
      <c r="G43" s="74"/>
      <c r="H43" s="49"/>
    </row>
    <row r="44" spans="3:12" x14ac:dyDescent="0.35">
      <c r="C44" s="7"/>
      <c r="D44" s="39"/>
      <c r="E44" s="40"/>
      <c r="F44" s="75"/>
      <c r="G44" s="74"/>
      <c r="H44" s="49"/>
    </row>
    <row r="45" spans="3:12" x14ac:dyDescent="0.35">
      <c r="C45" s="7"/>
      <c r="D45" s="39"/>
      <c r="E45" s="40"/>
      <c r="F45" s="75"/>
      <c r="G45" s="74"/>
      <c r="H45" s="49"/>
    </row>
    <row r="46" spans="3:12" x14ac:dyDescent="0.35">
      <c r="C46" s="7"/>
      <c r="D46" s="39"/>
      <c r="E46" s="40"/>
      <c r="F46" s="75"/>
      <c r="G46" s="74"/>
      <c r="H46" s="49"/>
    </row>
    <row r="47" spans="3:12" x14ac:dyDescent="0.35">
      <c r="C47" s="7"/>
      <c r="D47" s="39" t="s">
        <v>19</v>
      </c>
      <c r="E47" s="40">
        <f>D34+F34</f>
        <v>13.530341411085686</v>
      </c>
      <c r="F47" s="75"/>
      <c r="G47" s="74"/>
      <c r="H47" s="49"/>
    </row>
    <row r="48" spans="3:12" x14ac:dyDescent="0.35">
      <c r="C48" s="7"/>
      <c r="D48" s="39" t="s">
        <v>14</v>
      </c>
      <c r="E48" s="40">
        <f>D33-F33</f>
        <v>2.7395033497432548</v>
      </c>
      <c r="F48" s="75"/>
      <c r="G48" s="74"/>
      <c r="H48" s="49"/>
    </row>
    <row r="49" spans="3:12" x14ac:dyDescent="0.35">
      <c r="C49" s="7"/>
      <c r="D49" s="39" t="s">
        <v>15</v>
      </c>
      <c r="E49" s="40">
        <f>D33+F33</f>
        <v>14.121275418966526</v>
      </c>
      <c r="F49" s="75"/>
      <c r="G49" s="74"/>
      <c r="H49" s="49"/>
    </row>
    <row r="50" spans="3:12" x14ac:dyDescent="0.35">
      <c r="C50" s="7"/>
      <c r="D50" s="39" t="s">
        <v>17</v>
      </c>
      <c r="E50" s="40">
        <f>D32-F32</f>
        <v>2.2940275399079111</v>
      </c>
      <c r="F50" s="76"/>
      <c r="G50" s="74"/>
      <c r="H50" s="49"/>
    </row>
    <row r="51" spans="3:12" x14ac:dyDescent="0.35">
      <c r="C51" s="7"/>
      <c r="D51" s="39" t="s">
        <v>16</v>
      </c>
      <c r="E51" s="40">
        <f>D32+F32</f>
        <v>13.207320077712485</v>
      </c>
      <c r="F51" s="76"/>
      <c r="G51" s="74"/>
      <c r="H51" s="49"/>
    </row>
    <row r="52" spans="3:12" x14ac:dyDescent="0.35">
      <c r="C52" s="7"/>
      <c r="D52" s="71"/>
      <c r="E52" s="72"/>
      <c r="F52" s="73"/>
      <c r="G52" s="74"/>
      <c r="H52" s="49"/>
    </row>
    <row r="53" spans="3:12" x14ac:dyDescent="0.35">
      <c r="C53" s="7"/>
      <c r="D53" s="71"/>
      <c r="E53" s="72"/>
      <c r="F53" s="73"/>
      <c r="G53" s="74"/>
      <c r="H53" s="49"/>
    </row>
    <row r="54" spans="3:12" ht="29" hidden="1" x14ac:dyDescent="0.35">
      <c r="C54" s="1" t="s">
        <v>0</v>
      </c>
      <c r="D54" s="10" t="s" vm="1">
        <v>10</v>
      </c>
    </row>
    <row r="55" spans="3:12" ht="15" thickBot="1" x14ac:dyDescent="0.4">
      <c r="K55" s="13" t="str">
        <f>$A$1 &amp; " "&amp;$D$56</f>
        <v>Age-Adjusted Hospitalization Rates of (Liver and) Cirrhosis Ages 18 To 64</v>
      </c>
    </row>
    <row r="56" spans="3:12" ht="15" thickBot="1" x14ac:dyDescent="0.4">
      <c r="C56" s="16" t="s">
        <v>1</v>
      </c>
      <c r="D56" s="67" t="s">
        <v>6</v>
      </c>
      <c r="E56" s="55" t="s">
        <v>2</v>
      </c>
      <c r="F56" s="4" t="s">
        <v>3</v>
      </c>
      <c r="G56" s="42" t="s">
        <v>12</v>
      </c>
      <c r="H56" s="42" t="s">
        <v>13</v>
      </c>
      <c r="K56" s="13" t="str">
        <f>C56</f>
        <v>COUNTY</v>
      </c>
      <c r="L56" s="13" t="str">
        <f>D56</f>
        <v>Ages 18 To 64</v>
      </c>
    </row>
    <row r="57" spans="3:12" ht="15" thickBot="1" x14ac:dyDescent="0.4">
      <c r="C57" s="14" t="s">
        <v>33</v>
      </c>
      <c r="D57" s="118">
        <v>20.84996786327007</v>
      </c>
      <c r="E57" s="26">
        <v>4.566176503735929</v>
      </c>
      <c r="F57" s="20">
        <f>1.96*E57</f>
        <v>8.9497059473224212</v>
      </c>
      <c r="G57" s="77" t="str">
        <f>IF(OR(E75&lt;E69,E70&lt;E76),"No","Yes")</f>
        <v>No</v>
      </c>
      <c r="H57" s="77" t="str">
        <f>IF(OR(E71&lt;E69,E70&lt;E72),"No","Yes")</f>
        <v>No</v>
      </c>
      <c r="K57" s="13" t="str">
        <f>C57</f>
        <v>NASSAU COUNTY</v>
      </c>
      <c r="L57" s="13">
        <f>D57</f>
        <v>20.84996786327007</v>
      </c>
    </row>
    <row r="58" spans="3:12" x14ac:dyDescent="0.35">
      <c r="C58" s="14" t="s">
        <v>8</v>
      </c>
      <c r="D58" s="116">
        <v>22.678460231270595</v>
      </c>
      <c r="E58" s="24">
        <v>4.7621906966511318</v>
      </c>
      <c r="F58" s="20">
        <f>1.96*E58</f>
        <v>9.3338937654362191</v>
      </c>
      <c r="G58" s="48"/>
      <c r="H58" s="44"/>
      <c r="K58" s="13" t="str">
        <f t="shared" ref="K58:K59" si="5">C58</f>
        <v>NYS</v>
      </c>
      <c r="L58" s="13">
        <f t="shared" ref="L58:L59" si="6">D58</f>
        <v>22.678460231270595</v>
      </c>
    </row>
    <row r="59" spans="3:12" ht="15" thickBot="1" x14ac:dyDescent="0.4">
      <c r="C59" s="15" t="s">
        <v>9</v>
      </c>
      <c r="D59" s="119">
        <v>21.493955637303959</v>
      </c>
      <c r="E59" s="25">
        <v>4.6361574215403811</v>
      </c>
      <c r="F59" s="22">
        <f>1.96*E59</f>
        <v>9.0868685462191472</v>
      </c>
      <c r="G59" s="45"/>
      <c r="H59" s="46"/>
      <c r="K59" s="13" t="str">
        <f t="shared" si="5"/>
        <v>NYSxNYC</v>
      </c>
      <c r="L59" s="13">
        <f t="shared" si="6"/>
        <v>21.493955637303959</v>
      </c>
    </row>
    <row r="60" spans="3:12" x14ac:dyDescent="0.35">
      <c r="C60" s="7"/>
      <c r="D60" s="83"/>
      <c r="E60" s="56"/>
      <c r="F60" s="84"/>
      <c r="G60" s="48"/>
      <c r="H60" s="80"/>
    </row>
    <row r="61" spans="3:12" x14ac:dyDescent="0.35">
      <c r="C61" s="7"/>
      <c r="D61" s="83"/>
      <c r="E61" s="56"/>
      <c r="F61" s="84"/>
      <c r="G61" s="48"/>
      <c r="H61" s="80"/>
    </row>
    <row r="62" spans="3:12" x14ac:dyDescent="0.35">
      <c r="C62" s="7"/>
      <c r="D62" s="83"/>
      <c r="E62" s="56"/>
      <c r="F62" s="84"/>
      <c r="G62" s="48"/>
      <c r="H62" s="80"/>
    </row>
    <row r="63" spans="3:12" x14ac:dyDescent="0.35">
      <c r="C63" s="7"/>
      <c r="D63" s="83"/>
      <c r="E63" s="56"/>
      <c r="F63" s="84"/>
      <c r="G63" s="48"/>
      <c r="H63" s="80"/>
    </row>
    <row r="64" spans="3:12" x14ac:dyDescent="0.35">
      <c r="C64" s="7"/>
      <c r="D64" s="83"/>
      <c r="E64" s="56"/>
      <c r="F64" s="84"/>
      <c r="G64" s="48"/>
      <c r="H64" s="80"/>
    </row>
    <row r="65" spans="3:11" x14ac:dyDescent="0.35">
      <c r="C65" s="7"/>
      <c r="D65" s="83"/>
      <c r="E65" s="56"/>
      <c r="F65" s="84"/>
      <c r="G65" s="48"/>
      <c r="H65" s="80"/>
    </row>
    <row r="66" spans="3:11" x14ac:dyDescent="0.35">
      <c r="C66" s="7"/>
      <c r="D66" s="83"/>
      <c r="E66" s="56"/>
      <c r="F66" s="84"/>
      <c r="G66" s="48"/>
      <c r="H66" s="80"/>
    </row>
    <row r="67" spans="3:11" x14ac:dyDescent="0.35">
      <c r="C67" s="7"/>
      <c r="D67" s="83"/>
      <c r="E67" s="56"/>
      <c r="F67" s="84"/>
      <c r="G67" s="48"/>
      <c r="H67" s="80"/>
    </row>
    <row r="69" spans="3:11" x14ac:dyDescent="0.35">
      <c r="D69" s="39" t="s">
        <v>18</v>
      </c>
      <c r="E69" s="40">
        <f>D59-F59</f>
        <v>12.407087091084811</v>
      </c>
      <c r="F69" s="38"/>
    </row>
    <row r="70" spans="3:11" x14ac:dyDescent="0.35">
      <c r="D70" s="39" t="s">
        <v>19</v>
      </c>
      <c r="E70" s="40">
        <f>D59+F59</f>
        <v>30.580824183523106</v>
      </c>
      <c r="F70" s="38"/>
    </row>
    <row r="71" spans="3:11" x14ac:dyDescent="0.35">
      <c r="D71" s="39" t="s">
        <v>14</v>
      </c>
      <c r="E71" s="40">
        <f>D58-F58</f>
        <v>13.344566465834376</v>
      </c>
      <c r="F71" s="38"/>
    </row>
    <row r="72" spans="3:11" x14ac:dyDescent="0.35">
      <c r="D72" s="39" t="s">
        <v>15</v>
      </c>
      <c r="E72" s="40">
        <f>D58+F58</f>
        <v>32.012353996706814</v>
      </c>
      <c r="F72" s="38"/>
    </row>
    <row r="73" spans="3:11" x14ac:dyDescent="0.35">
      <c r="D73" s="39"/>
      <c r="E73" s="40"/>
      <c r="F73" s="38"/>
    </row>
    <row r="74" spans="3:11" x14ac:dyDescent="0.35">
      <c r="D74" s="39"/>
      <c r="E74" s="40"/>
      <c r="F74" s="38"/>
    </row>
    <row r="75" spans="3:11" x14ac:dyDescent="0.35">
      <c r="D75" s="39" t="s">
        <v>17</v>
      </c>
      <c r="E75" s="40">
        <f>D57-F57</f>
        <v>11.900261915947649</v>
      </c>
    </row>
    <row r="76" spans="3:11" x14ac:dyDescent="0.35">
      <c r="D76" s="39" t="s">
        <v>16</v>
      </c>
      <c r="E76" s="40">
        <f>D57+F57</f>
        <v>29.799673810592491</v>
      </c>
    </row>
    <row r="79" spans="3:11" ht="29" hidden="1" x14ac:dyDescent="0.35">
      <c r="C79" s="1" t="s">
        <v>0</v>
      </c>
      <c r="D79" s="10" t="s" vm="1">
        <v>10</v>
      </c>
    </row>
    <row r="80" spans="3:11" ht="15" thickBot="1" x14ac:dyDescent="0.4">
      <c r="K80" s="13" t="str">
        <f>$A$1 &amp;" "&amp;D81</f>
        <v>Age-Adjusted Hospitalization Rates of (Liver and) Cirrhosis Ages &gt;= 65</v>
      </c>
    </row>
    <row r="81" spans="3:12" ht="15" thickBot="1" x14ac:dyDescent="0.4">
      <c r="C81" s="16" t="s">
        <v>1</v>
      </c>
      <c r="D81" s="50" t="s">
        <v>7</v>
      </c>
      <c r="E81" s="5" t="s">
        <v>2</v>
      </c>
      <c r="F81" s="4" t="s">
        <v>3</v>
      </c>
      <c r="G81" s="42" t="s">
        <v>12</v>
      </c>
      <c r="H81" s="42" t="s">
        <v>13</v>
      </c>
      <c r="K81" s="13" t="str">
        <f>C81</f>
        <v>COUNTY</v>
      </c>
      <c r="L81" s="13" t="str">
        <f>D81</f>
        <v>Ages &gt;= 65</v>
      </c>
    </row>
    <row r="82" spans="3:12" ht="15" thickBot="1" x14ac:dyDescent="0.4">
      <c r="C82" s="14" t="s">
        <v>33</v>
      </c>
      <c r="D82" s="51">
        <v>4.6930246728952651</v>
      </c>
      <c r="E82" s="26">
        <v>2.1663390023021019</v>
      </c>
      <c r="F82" s="20">
        <f>1.96*E82</f>
        <v>4.2460244445121198</v>
      </c>
      <c r="G82" s="77" t="str">
        <f>IF(OR(E90&lt;E86,E87&lt;E91),"No","Yes")</f>
        <v>No</v>
      </c>
      <c r="H82" s="77" t="str">
        <f>IF(OR(E88&lt;E86,E87&lt;E89),"No","Yes")</f>
        <v>No</v>
      </c>
      <c r="K82" s="13" t="str">
        <f>C82</f>
        <v>NASSAU COUNTY</v>
      </c>
      <c r="L82" s="13">
        <f>D82</f>
        <v>4.6930246728952651</v>
      </c>
    </row>
    <row r="83" spans="3:12" x14ac:dyDescent="0.35">
      <c r="C83" s="14" t="s">
        <v>8</v>
      </c>
      <c r="D83" s="117">
        <v>5.1045917243890928</v>
      </c>
      <c r="E83" s="24">
        <v>2.2593343542709858</v>
      </c>
      <c r="F83" s="20">
        <f>1.96*E83</f>
        <v>4.428295334371132</v>
      </c>
      <c r="G83" s="48"/>
      <c r="H83" s="44"/>
      <c r="K83" s="13" t="str">
        <f t="shared" ref="K83:K84" si="7">C83</f>
        <v>NYS</v>
      </c>
      <c r="L83" s="13">
        <f t="shared" ref="L83:L84" si="8">D83</f>
        <v>5.1045917243890928</v>
      </c>
    </row>
    <row r="84" spans="3:12" ht="15" thickBot="1" x14ac:dyDescent="0.4">
      <c r="C84" s="15" t="s">
        <v>9</v>
      </c>
      <c r="D84" s="52">
        <v>4.8379769592682331</v>
      </c>
      <c r="E84" s="25">
        <v>2.1995401699601289</v>
      </c>
      <c r="F84" s="22">
        <f>1.96*E84</f>
        <v>4.3110987331218524</v>
      </c>
      <c r="G84" s="45"/>
      <c r="H84" s="46"/>
      <c r="K84" s="13" t="str">
        <f t="shared" si="7"/>
        <v>NYSxNYC</v>
      </c>
      <c r="L84" s="13">
        <f t="shared" si="8"/>
        <v>4.8379769592682331</v>
      </c>
    </row>
    <row r="86" spans="3:12" x14ac:dyDescent="0.35">
      <c r="D86" s="39" t="s">
        <v>18</v>
      </c>
      <c r="E86" s="40">
        <f>D84-F84</f>
        <v>0.52687822614638069</v>
      </c>
      <c r="F86" s="38"/>
    </row>
    <row r="87" spans="3:12" x14ac:dyDescent="0.35">
      <c r="D87" s="39" t="s">
        <v>19</v>
      </c>
      <c r="E87" s="40">
        <f>D84+F84</f>
        <v>9.1490756923900847</v>
      </c>
      <c r="F87" s="38"/>
    </row>
    <row r="88" spans="3:12" x14ac:dyDescent="0.35">
      <c r="D88" s="39" t="s">
        <v>14</v>
      </c>
      <c r="E88" s="40">
        <f>D83-F83</f>
        <v>0.67629639001796082</v>
      </c>
      <c r="F88" s="38"/>
    </row>
    <row r="89" spans="3:12" x14ac:dyDescent="0.35">
      <c r="D89" s="39" t="s">
        <v>15</v>
      </c>
      <c r="E89" s="40">
        <f>D83+F83</f>
        <v>9.5328870587602239</v>
      </c>
      <c r="F89" s="38"/>
    </row>
    <row r="90" spans="3:12" x14ac:dyDescent="0.35">
      <c r="D90" s="39" t="s">
        <v>17</v>
      </c>
      <c r="E90" s="40">
        <f>D82-F82</f>
        <v>0.44700022838314535</v>
      </c>
    </row>
    <row r="91" spans="3:12" x14ac:dyDescent="0.35">
      <c r="D91" s="39" t="s">
        <v>16</v>
      </c>
      <c r="E91" s="40">
        <f>D82+F82</f>
        <v>8.9390491174073858</v>
      </c>
    </row>
  </sheetData>
  <sheetProtection autoFilter="0" pivotTables="0"/>
  <mergeCells count="3">
    <mergeCell ref="A1:K1"/>
    <mergeCell ref="A2:K2"/>
    <mergeCell ref="A3:K3"/>
  </mergeCells>
  <conditionalFormatting sqref="G4:H89">
    <cfRule type="containsText" dxfId="230" priority="1" operator="containsText" text="No">
      <formula>NOT(ISERROR(SEARCH("No",G4)))</formula>
    </cfRule>
    <cfRule type="containsText" dxfId="229" priority="2" operator="containsText" text="Yes">
      <formula>NOT(ISERROR(SEARCH("Yes",G4)))</formula>
    </cfRule>
  </conditionalFormatting>
  <pageMargins left="0.7" right="0.7" top="0.75" bottom="0.75" header="0.3" footer="0.3"/>
  <pageSetup orientation="portrait" r:id="rId5"/>
  <drawing r:id="rId6"/>
  <extLst>
    <ext xmlns:x14="http://schemas.microsoft.com/office/spreadsheetml/2009/9/main" uri="{A8765BA9-456A-4dab-B4F3-ACF838C121DE}">
      <x14:slicerList>
        <x14:slicer r:id="rId7"/>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showGridLines="0" zoomScaleNormal="100" workbookViewId="0">
      <selection sqref="A1:G1"/>
    </sheetView>
  </sheetViews>
  <sheetFormatPr defaultRowHeight="14.5" x14ac:dyDescent="0.35"/>
  <cols>
    <col min="1" max="1" width="76.54296875" customWidth="1"/>
    <col min="2" max="2" width="22.54296875" customWidth="1"/>
    <col min="3" max="3" width="15.1796875" customWidth="1"/>
    <col min="4" max="4" width="10.453125" customWidth="1"/>
    <col min="5" max="5" width="12" style="54" bestFit="1" customWidth="1"/>
    <col min="10" max="12" width="9.1796875" style="13"/>
  </cols>
  <sheetData>
    <row r="1" spans="1:11" ht="85.5" customHeight="1" x14ac:dyDescent="0.35">
      <c r="A1" s="123" t="str">
        <f>"Age-Adjusted Hospitalization Rates of "&amp;$C$4</f>
        <v>Age-Adjusted Hospitalization Rates of (Liver and) Cirrhosis</v>
      </c>
      <c r="B1" s="123"/>
      <c r="C1" s="123"/>
      <c r="D1" s="123"/>
      <c r="E1" s="123"/>
      <c r="F1" s="123"/>
      <c r="G1" s="123"/>
    </row>
    <row r="2" spans="1:11" ht="18.5" x14ac:dyDescent="0.35">
      <c r="A2" s="124" t="s">
        <v>11</v>
      </c>
      <c r="B2" s="124"/>
      <c r="C2" s="124"/>
      <c r="D2" s="124"/>
      <c r="E2" s="124"/>
      <c r="F2" s="124"/>
      <c r="G2" s="124"/>
    </row>
    <row r="3" spans="1:11" ht="26" x14ac:dyDescent="0.35">
      <c r="A3" s="125" t="s">
        <v>30</v>
      </c>
      <c r="B3" s="125"/>
      <c r="C3" s="125"/>
      <c r="D3" s="125"/>
      <c r="E3" s="125"/>
      <c r="F3" s="125"/>
      <c r="G3" s="125"/>
    </row>
    <row r="4" spans="1:11" ht="15" hidden="1" thickBot="1" x14ac:dyDescent="0.4">
      <c r="B4" s="2" t="s">
        <v>0</v>
      </c>
      <c r="C4" s="5" t="s" vm="2">
        <v>10</v>
      </c>
    </row>
    <row r="5" spans="1:11" ht="15" thickBot="1" x14ac:dyDescent="0.4">
      <c r="B5" s="126" t="s">
        <v>35</v>
      </c>
      <c r="J5" s="13" t="str">
        <f>$A$1 &amp;" " &amp;$C$6</f>
        <v>Age-Adjusted Hospitalization Rates of (Liver and) Cirrhosis Rate per 100k population</v>
      </c>
    </row>
    <row r="6" spans="1:11" ht="29.5" thickBot="1" x14ac:dyDescent="0.4">
      <c r="B6" s="86" t="s">
        <v>20</v>
      </c>
      <c r="C6" s="65" t="s">
        <v>4</v>
      </c>
      <c r="D6" s="66" t="s">
        <v>2</v>
      </c>
      <c r="E6" s="70" t="s">
        <v>3</v>
      </c>
      <c r="F6" s="88" t="s">
        <v>21</v>
      </c>
      <c r="G6" s="63"/>
      <c r="J6" s="13" t="str">
        <f>B6</f>
        <v>ZipCode Area</v>
      </c>
      <c r="K6" s="13" t="str">
        <f>C6</f>
        <v>Rate per 100k population</v>
      </c>
    </row>
    <row r="7" spans="1:11" ht="15" thickBot="1" x14ac:dyDescent="0.4">
      <c r="B7" s="17" t="s">
        <v>31</v>
      </c>
      <c r="C7" s="59">
        <v>11.96154796069856</v>
      </c>
      <c r="D7" s="61">
        <v>3.4585470881135274</v>
      </c>
      <c r="E7" s="87">
        <f>C7*1.96</f>
        <v>23.444634002969178</v>
      </c>
      <c r="F7" s="89" t="str">
        <f>IF(OR(C23&lt;C25,C24&lt;C26),"No","Yes")</f>
        <v>No</v>
      </c>
      <c r="J7" s="13" t="str">
        <f>B7</f>
        <v>Nassau Rest</v>
      </c>
      <c r="K7" s="13">
        <f>C7</f>
        <v>11.96154796069856</v>
      </c>
    </row>
    <row r="8" spans="1:11" ht="15" thickBot="1" x14ac:dyDescent="0.4">
      <c r="B8" s="19" t="s">
        <v>32</v>
      </c>
      <c r="C8" s="60">
        <v>5.9002746353754389</v>
      </c>
      <c r="D8" s="62">
        <v>2.4290480924377431</v>
      </c>
      <c r="E8" s="60">
        <f>C8*1.96</f>
        <v>11.56453828533586</v>
      </c>
      <c r="F8" s="85"/>
      <c r="J8" s="13" t="str">
        <f t="shared" ref="J8:K8" si="0">B8</f>
        <v>Selected Communities</v>
      </c>
      <c r="K8" s="13">
        <f t="shared" si="0"/>
        <v>5.9002746353754389</v>
      </c>
    </row>
    <row r="9" spans="1:11" x14ac:dyDescent="0.35">
      <c r="B9" s="53"/>
      <c r="C9" s="54"/>
      <c r="D9" s="54"/>
    </row>
    <row r="10" spans="1:11" x14ac:dyDescent="0.35">
      <c r="B10" s="53"/>
      <c r="C10" s="54"/>
      <c r="D10" s="54"/>
    </row>
    <row r="11" spans="1:11" x14ac:dyDescent="0.35">
      <c r="B11" s="53"/>
      <c r="C11" s="54"/>
      <c r="D11" s="54"/>
    </row>
    <row r="12" spans="1:11" x14ac:dyDescent="0.35">
      <c r="B12" s="53"/>
      <c r="C12" s="54"/>
      <c r="D12" s="54"/>
    </row>
    <row r="13" spans="1:11" x14ac:dyDescent="0.35">
      <c r="B13" s="53"/>
      <c r="C13" s="54"/>
      <c r="D13" s="54"/>
    </row>
    <row r="14" spans="1:11" x14ac:dyDescent="0.35">
      <c r="B14" s="53"/>
      <c r="C14" s="54"/>
      <c r="D14" s="54"/>
    </row>
    <row r="15" spans="1:11" x14ac:dyDescent="0.35">
      <c r="B15" s="53"/>
      <c r="C15" s="54"/>
      <c r="D15" s="54"/>
    </row>
    <row r="16" spans="1:11" x14ac:dyDescent="0.35">
      <c r="B16" s="53"/>
      <c r="C16" s="54"/>
      <c r="D16" s="54"/>
    </row>
    <row r="17" spans="2:11" x14ac:dyDescent="0.35">
      <c r="B17" s="53"/>
      <c r="C17" s="54"/>
      <c r="D17" s="54"/>
    </row>
    <row r="18" spans="2:11" x14ac:dyDescent="0.35">
      <c r="B18" s="53"/>
      <c r="C18" s="54"/>
      <c r="D18" s="54"/>
    </row>
    <row r="19" spans="2:11" x14ac:dyDescent="0.35">
      <c r="B19" s="53"/>
      <c r="C19" s="54"/>
      <c r="D19" s="54"/>
    </row>
    <row r="20" spans="2:11" x14ac:dyDescent="0.35">
      <c r="B20" s="53"/>
      <c r="C20" s="54"/>
      <c r="D20" s="54"/>
    </row>
    <row r="21" spans="2:11" x14ac:dyDescent="0.35">
      <c r="B21" s="53"/>
      <c r="C21" s="54"/>
      <c r="D21" s="54"/>
    </row>
    <row r="22" spans="2:11" x14ac:dyDescent="0.35">
      <c r="B22" s="53"/>
      <c r="C22" s="54"/>
      <c r="D22" s="57"/>
    </row>
    <row r="23" spans="2:11" x14ac:dyDescent="0.35">
      <c r="B23" s="53"/>
      <c r="C23" s="40">
        <f>C7-E7</f>
        <v>-11.483086042270617</v>
      </c>
      <c r="D23" s="57"/>
    </row>
    <row r="24" spans="2:11" x14ac:dyDescent="0.35">
      <c r="B24" s="53"/>
      <c r="C24" s="40">
        <f>C7+E7</f>
        <v>35.406181963667734</v>
      </c>
      <c r="D24" s="57"/>
    </row>
    <row r="25" spans="2:11" x14ac:dyDescent="0.35">
      <c r="B25" s="53"/>
      <c r="C25" s="40">
        <f>C8-E8</f>
        <v>-5.6642636499604215</v>
      </c>
      <c r="D25" s="57"/>
    </row>
    <row r="26" spans="2:11" x14ac:dyDescent="0.35">
      <c r="C26" s="40">
        <f>C8+E8</f>
        <v>17.464812920711299</v>
      </c>
    </row>
    <row r="27" spans="2:11" ht="15" hidden="1" thickBot="1" x14ac:dyDescent="0.4">
      <c r="B27" s="2" t="s">
        <v>0</v>
      </c>
      <c r="C27" s="104" t="s" vm="2">
        <v>10</v>
      </c>
    </row>
    <row r="28" spans="2:11" ht="15" thickBot="1" x14ac:dyDescent="0.4">
      <c r="J28" s="13" t="str">
        <f>$A$1 &amp;" " &amp;$C$29</f>
        <v>Age-Adjusted Hospitalization Rates of (Liver and) Cirrhosis Ages &lt; 18</v>
      </c>
    </row>
    <row r="29" spans="2:11" ht="29.5" thickBot="1" x14ac:dyDescent="0.4">
      <c r="B29" s="111" t="s">
        <v>20</v>
      </c>
      <c r="C29" s="112" t="s">
        <v>5</v>
      </c>
      <c r="D29" s="113" t="s">
        <v>2</v>
      </c>
      <c r="E29" s="70" t="s">
        <v>3</v>
      </c>
      <c r="F29" s="88" t="s">
        <v>21</v>
      </c>
      <c r="J29" s="13" t="str">
        <f>B29</f>
        <v>ZipCode Area</v>
      </c>
      <c r="K29" s="13" t="str">
        <f>C29</f>
        <v>Ages &lt; 18</v>
      </c>
    </row>
    <row r="30" spans="2:11" ht="15" thickBot="1" x14ac:dyDescent="0.4">
      <c r="B30" s="107" t="s">
        <v>31</v>
      </c>
      <c r="C30" s="109">
        <v>2.7846154111859929</v>
      </c>
      <c r="D30" s="106">
        <v>1.6687166959031701</v>
      </c>
      <c r="E30" s="87">
        <f>C30*1.96</f>
        <v>5.4578462059245458</v>
      </c>
      <c r="F30" s="89" t="str">
        <f>IF(OR(C46&lt;C48,C47&lt;C49),"No","Yes")</f>
        <v>No</v>
      </c>
      <c r="J30" s="13" t="str">
        <f>B30</f>
        <v>Nassau Rest</v>
      </c>
      <c r="K30" s="13">
        <f>C30</f>
        <v>2.7846154111859929</v>
      </c>
    </row>
    <row r="31" spans="2:11" ht="15" thickBot="1" x14ac:dyDescent="0.4">
      <c r="B31" s="108" t="s">
        <v>32</v>
      </c>
      <c r="C31" s="110">
        <v>1.3735676798587815</v>
      </c>
      <c r="D31" s="105">
        <v>1.171993037461734</v>
      </c>
      <c r="E31" s="60">
        <f>C31*1.96</f>
        <v>2.6921926525232118</v>
      </c>
      <c r="F31" s="85"/>
      <c r="J31" s="13" t="str">
        <f t="shared" ref="J31" si="1">B31</f>
        <v>Selected Communities</v>
      </c>
      <c r="K31" s="13">
        <f t="shared" ref="K31" si="2">C31</f>
        <v>1.3735676798587815</v>
      </c>
    </row>
    <row r="32" spans="2:11" x14ac:dyDescent="0.35">
      <c r="B32" s="53"/>
      <c r="C32" s="54"/>
      <c r="D32" s="54"/>
    </row>
    <row r="33" spans="2:4" x14ac:dyDescent="0.35">
      <c r="B33" s="53"/>
      <c r="C33" s="54"/>
      <c r="D33" s="54"/>
    </row>
    <row r="34" spans="2:4" x14ac:dyDescent="0.35">
      <c r="B34" s="53"/>
      <c r="C34" s="54"/>
      <c r="D34" s="54"/>
    </row>
    <row r="35" spans="2:4" x14ac:dyDescent="0.35">
      <c r="B35" s="53"/>
      <c r="C35" s="54"/>
      <c r="D35" s="54"/>
    </row>
    <row r="36" spans="2:4" x14ac:dyDescent="0.35">
      <c r="B36" s="53"/>
      <c r="C36" s="54"/>
      <c r="D36" s="54"/>
    </row>
    <row r="37" spans="2:4" x14ac:dyDescent="0.35">
      <c r="B37" s="53"/>
      <c r="C37" s="54"/>
      <c r="D37" s="54"/>
    </row>
    <row r="38" spans="2:4" x14ac:dyDescent="0.35">
      <c r="B38" s="53"/>
      <c r="C38" s="54"/>
      <c r="D38" s="54"/>
    </row>
    <row r="39" spans="2:4" x14ac:dyDescent="0.35">
      <c r="B39" s="53"/>
      <c r="C39" s="54"/>
      <c r="D39" s="54"/>
    </row>
    <row r="40" spans="2:4" x14ac:dyDescent="0.35">
      <c r="B40" s="53"/>
      <c r="C40" s="54"/>
      <c r="D40" s="54"/>
    </row>
    <row r="41" spans="2:4" x14ac:dyDescent="0.35">
      <c r="B41" s="53"/>
      <c r="C41" s="54"/>
      <c r="D41" s="54"/>
    </row>
    <row r="42" spans="2:4" x14ac:dyDescent="0.35">
      <c r="B42" s="53"/>
      <c r="C42" s="54"/>
      <c r="D42" s="54"/>
    </row>
    <row r="43" spans="2:4" x14ac:dyDescent="0.35">
      <c r="B43" s="53"/>
      <c r="C43" s="54"/>
      <c r="D43" s="54"/>
    </row>
    <row r="44" spans="2:4" x14ac:dyDescent="0.35">
      <c r="B44" s="53"/>
      <c r="C44" s="54"/>
      <c r="D44" s="54"/>
    </row>
    <row r="45" spans="2:4" x14ac:dyDescent="0.35">
      <c r="B45" s="53"/>
      <c r="C45" s="54"/>
      <c r="D45" s="54"/>
    </row>
    <row r="46" spans="2:4" x14ac:dyDescent="0.35">
      <c r="B46" s="53"/>
      <c r="C46" s="40">
        <f>C30-E30</f>
        <v>-2.673230794738553</v>
      </c>
      <c r="D46" s="54"/>
    </row>
    <row r="47" spans="2:4" x14ac:dyDescent="0.35">
      <c r="B47" s="53"/>
      <c r="C47" s="40">
        <f>C30+E30</f>
        <v>8.2424616171105392</v>
      </c>
      <c r="D47" s="54"/>
    </row>
    <row r="48" spans="2:4" x14ac:dyDescent="0.35">
      <c r="B48" s="53"/>
      <c r="C48" s="40">
        <f>C31-E31</f>
        <v>-1.3186249726644304</v>
      </c>
      <c r="D48" s="54"/>
    </row>
    <row r="49" spans="2:11" x14ac:dyDescent="0.35">
      <c r="B49" s="53"/>
      <c r="C49" s="40">
        <f>C31+E31</f>
        <v>4.0657603323819931</v>
      </c>
      <c r="D49" s="54"/>
    </row>
    <row r="50" spans="2:11" ht="15" hidden="1" thickBot="1" x14ac:dyDescent="0.4">
      <c r="B50" s="2" t="s">
        <v>0</v>
      </c>
      <c r="C50" s="114" t="s" vm="2">
        <v>10</v>
      </c>
    </row>
    <row r="51" spans="2:11" ht="15" thickBot="1" x14ac:dyDescent="0.4">
      <c r="J51" s="13" t="str">
        <f>$A$1 &amp;" " &amp;$C$52</f>
        <v>Age-Adjusted Hospitalization Rates of (Liver and) Cirrhosis Ages 18 To 64</v>
      </c>
    </row>
    <row r="52" spans="2:11" ht="29.5" thickBot="1" x14ac:dyDescent="0.4">
      <c r="B52" s="115" t="s">
        <v>20</v>
      </c>
      <c r="C52" s="100" t="s">
        <v>6</v>
      </c>
      <c r="D52" s="100" t="s">
        <v>2</v>
      </c>
      <c r="E52" s="70" t="s">
        <v>3</v>
      </c>
      <c r="F52" s="88" t="s">
        <v>21</v>
      </c>
      <c r="J52" s="13" t="str">
        <f>B52</f>
        <v>ZipCode Area</v>
      </c>
      <c r="K52" s="13" t="str">
        <f>C52</f>
        <v>Ages 18 To 64</v>
      </c>
    </row>
    <row r="53" spans="2:11" ht="15" thickBot="1" x14ac:dyDescent="0.4">
      <c r="B53" s="102" t="s">
        <v>31</v>
      </c>
      <c r="C53" s="98">
        <v>7.4908508946407553</v>
      </c>
      <c r="D53" s="98">
        <v>2.7369418873335172</v>
      </c>
      <c r="E53" s="87">
        <f>C53*1.96</f>
        <v>14.682067753495881</v>
      </c>
      <c r="F53" s="89" t="str">
        <f>IF(OR(C69&lt;C71,C70&lt;C72),"No","Yes")</f>
        <v>No</v>
      </c>
      <c r="J53" s="13" t="str">
        <f>B53</f>
        <v>Nassau Rest</v>
      </c>
      <c r="K53" s="13">
        <f>C53</f>
        <v>7.4908508946407553</v>
      </c>
    </row>
    <row r="54" spans="2:11" ht="15" thickBot="1" x14ac:dyDescent="0.4">
      <c r="B54" s="15" t="s">
        <v>32</v>
      </c>
      <c r="C54" s="99">
        <v>3.6950131936307571</v>
      </c>
      <c r="D54" s="99">
        <v>1.9222417105116507</v>
      </c>
      <c r="E54" s="60">
        <f>C54*1.96</f>
        <v>7.2422258595162834</v>
      </c>
      <c r="F54" s="85"/>
      <c r="J54" s="13" t="str">
        <f t="shared" ref="J54" si="3">B54</f>
        <v>Selected Communities</v>
      </c>
      <c r="K54" s="13">
        <f t="shared" ref="K54" si="4">C54</f>
        <v>3.6950131936307571</v>
      </c>
    </row>
    <row r="55" spans="2:11" x14ac:dyDescent="0.35">
      <c r="B55" s="53"/>
      <c r="C55" s="54"/>
      <c r="D55" s="54"/>
    </row>
    <row r="56" spans="2:11" x14ac:dyDescent="0.35">
      <c r="B56" s="53"/>
      <c r="C56" s="54"/>
      <c r="D56" s="54"/>
    </row>
    <row r="57" spans="2:11" x14ac:dyDescent="0.35">
      <c r="B57" s="53"/>
      <c r="C57" s="54"/>
      <c r="D57" s="54"/>
    </row>
    <row r="58" spans="2:11" x14ac:dyDescent="0.35">
      <c r="B58" s="53"/>
      <c r="C58" s="54"/>
      <c r="D58" s="54"/>
    </row>
    <row r="59" spans="2:11" x14ac:dyDescent="0.35">
      <c r="B59" s="53"/>
      <c r="C59" s="54"/>
      <c r="D59" s="54"/>
    </row>
    <row r="60" spans="2:11" x14ac:dyDescent="0.35">
      <c r="B60" s="53"/>
      <c r="C60" s="54"/>
      <c r="D60" s="54"/>
    </row>
    <row r="61" spans="2:11" x14ac:dyDescent="0.35">
      <c r="B61" s="53"/>
      <c r="C61" s="54"/>
      <c r="D61" s="54"/>
    </row>
    <row r="62" spans="2:11" x14ac:dyDescent="0.35">
      <c r="B62" s="53"/>
      <c r="C62" s="54"/>
      <c r="D62" s="54"/>
    </row>
    <row r="63" spans="2:11" x14ac:dyDescent="0.35">
      <c r="B63" s="53"/>
      <c r="C63" s="54"/>
      <c r="D63" s="54"/>
    </row>
    <row r="64" spans="2:11" x14ac:dyDescent="0.35">
      <c r="B64" s="53"/>
      <c r="C64" s="54"/>
      <c r="D64" s="54"/>
    </row>
    <row r="65" spans="2:11" x14ac:dyDescent="0.35">
      <c r="B65" s="53"/>
      <c r="C65" s="54"/>
      <c r="D65" s="54"/>
    </row>
    <row r="66" spans="2:11" x14ac:dyDescent="0.35">
      <c r="B66" s="53"/>
      <c r="C66" s="54"/>
      <c r="D66" s="54"/>
    </row>
    <row r="67" spans="2:11" x14ac:dyDescent="0.35">
      <c r="B67" s="53"/>
      <c r="C67" s="54"/>
      <c r="D67" s="54"/>
    </row>
    <row r="68" spans="2:11" x14ac:dyDescent="0.35">
      <c r="B68" s="53"/>
      <c r="C68" s="54"/>
      <c r="D68" s="54"/>
    </row>
    <row r="69" spans="2:11" x14ac:dyDescent="0.35">
      <c r="B69" s="53"/>
      <c r="C69" s="40">
        <f>C53-E53</f>
        <v>-7.1912168588551255</v>
      </c>
      <c r="D69" s="54"/>
    </row>
    <row r="70" spans="2:11" x14ac:dyDescent="0.35">
      <c r="B70" s="53"/>
      <c r="C70" s="40">
        <f>C53+E53</f>
        <v>22.172918648136637</v>
      </c>
      <c r="D70" s="54"/>
    </row>
    <row r="71" spans="2:11" x14ac:dyDescent="0.35">
      <c r="B71" s="53"/>
      <c r="C71" s="40">
        <f>C54-E54</f>
        <v>-3.5472126658855263</v>
      </c>
      <c r="D71" s="54"/>
    </row>
    <row r="72" spans="2:11" x14ac:dyDescent="0.35">
      <c r="B72" s="53"/>
      <c r="C72" s="40">
        <f>C54+E54</f>
        <v>10.93723905314704</v>
      </c>
      <c r="D72" s="54"/>
    </row>
    <row r="73" spans="2:11" ht="15" hidden="1" thickBot="1" x14ac:dyDescent="0.4">
      <c r="B73" s="2" t="s">
        <v>0</v>
      </c>
      <c r="C73" s="114" t="s" vm="2">
        <v>10</v>
      </c>
    </row>
    <row r="74" spans="2:11" ht="15" thickBot="1" x14ac:dyDescent="0.4">
      <c r="J74" s="13" t="str">
        <f>$A$1 &amp;" " &amp;$C$75</f>
        <v>Age-Adjusted Hospitalization Rates of (Liver and) Cirrhosis Ages &gt;= 65</v>
      </c>
    </row>
    <row r="75" spans="2:11" ht="29.5" thickBot="1" x14ac:dyDescent="0.4">
      <c r="B75" s="115" t="s">
        <v>20</v>
      </c>
      <c r="C75" s="100" t="s">
        <v>7</v>
      </c>
      <c r="D75" s="65" t="s">
        <v>2</v>
      </c>
      <c r="E75" s="88" t="s">
        <v>3</v>
      </c>
      <c r="F75" s="88" t="s">
        <v>21</v>
      </c>
      <c r="J75" s="13" t="str">
        <f>B75</f>
        <v>ZipCode Area</v>
      </c>
      <c r="K75" s="13" t="str">
        <f>C75</f>
        <v>Ages &gt;= 65</v>
      </c>
    </row>
    <row r="76" spans="2:11" ht="15" thickBot="1" x14ac:dyDescent="0.4">
      <c r="B76" s="102" t="s">
        <v>31</v>
      </c>
      <c r="C76" s="98">
        <v>1.686081642910265</v>
      </c>
      <c r="D76" s="59">
        <v>1.2984920650162883</v>
      </c>
      <c r="E76" s="97">
        <f>C76*1.96</f>
        <v>3.3047200201041194</v>
      </c>
      <c r="F76" s="89" t="str">
        <f>IF(OR(C79&lt;C81,C80&lt;C82),"No","Yes")</f>
        <v>No</v>
      </c>
      <c r="J76" s="13" t="str">
        <f>B76</f>
        <v>Nassau Rest</v>
      </c>
      <c r="K76" s="13">
        <f>C76</f>
        <v>1.686081642910265</v>
      </c>
    </row>
    <row r="77" spans="2:11" ht="15" thickBot="1" x14ac:dyDescent="0.4">
      <c r="B77" s="15" t="s">
        <v>32</v>
      </c>
      <c r="C77" s="99">
        <v>0.83169375598562534</v>
      </c>
      <c r="D77" s="60">
        <v>0.91197245352347422</v>
      </c>
      <c r="E77" s="62">
        <f>C77*1.96</f>
        <v>1.6301197617318257</v>
      </c>
      <c r="F77" s="85"/>
      <c r="J77" s="13" t="str">
        <f t="shared" ref="J77" si="5">B77</f>
        <v>Selected Communities</v>
      </c>
      <c r="K77" s="13">
        <f t="shared" ref="K77" si="6">C77</f>
        <v>0.83169375598562534</v>
      </c>
    </row>
    <row r="79" spans="2:11" x14ac:dyDescent="0.35">
      <c r="C79" s="40">
        <f>C76-E76</f>
        <v>-1.6186383771938544</v>
      </c>
    </row>
    <row r="80" spans="2:11" x14ac:dyDescent="0.35">
      <c r="C80" s="40">
        <f>C76+E76</f>
        <v>4.9908016630143841</v>
      </c>
    </row>
    <row r="81" spans="3:3" x14ac:dyDescent="0.35">
      <c r="C81" s="40">
        <f>C77-E77</f>
        <v>-0.79842600574620037</v>
      </c>
    </row>
    <row r="82" spans="3:3" x14ac:dyDescent="0.35">
      <c r="C82" s="40">
        <f>C77+E77</f>
        <v>2.4618135177174509</v>
      </c>
    </row>
  </sheetData>
  <mergeCells count="3">
    <mergeCell ref="A1:G1"/>
    <mergeCell ref="A2:G2"/>
    <mergeCell ref="A3:G3"/>
  </mergeCells>
  <conditionalFormatting sqref="F7">
    <cfRule type="containsText" dxfId="69" priority="37" operator="containsText" text="No">
      <formula>NOT(ISERROR(SEARCH("No",F7)))</formula>
    </cfRule>
    <cfRule type="containsText" dxfId="68" priority="38" operator="containsText" text="Yes">
      <formula>NOT(ISERROR(SEARCH("Yes",F7)))</formula>
    </cfRule>
  </conditionalFormatting>
  <conditionalFormatting sqref="F30">
    <cfRule type="containsText" dxfId="67" priority="5" operator="containsText" text="No">
      <formula>NOT(ISERROR(SEARCH("No",F30)))</formula>
    </cfRule>
    <cfRule type="containsText" dxfId="66" priority="6" operator="containsText" text="Yes">
      <formula>NOT(ISERROR(SEARCH("Yes",F30)))</formula>
    </cfRule>
  </conditionalFormatting>
  <conditionalFormatting sqref="F53">
    <cfRule type="containsText" dxfId="65" priority="3" operator="containsText" text="No">
      <formula>NOT(ISERROR(SEARCH("No",F53)))</formula>
    </cfRule>
    <cfRule type="containsText" dxfId="64" priority="4" operator="containsText" text="Yes">
      <formula>NOT(ISERROR(SEARCH("Yes",F53)))</formula>
    </cfRule>
  </conditionalFormatting>
  <conditionalFormatting sqref="F76">
    <cfRule type="containsText" dxfId="63" priority="1" operator="containsText" text="No">
      <formula>NOT(ISERROR(SEARCH("No",F76)))</formula>
    </cfRule>
    <cfRule type="containsText" dxfId="62" priority="2" operator="containsText" text="Yes">
      <formula>NOT(ISERROR(SEARCH("Yes",F76)))</formula>
    </cfRule>
  </conditionalFormatting>
  <pageMargins left="0.7" right="0.7" top="0.75" bottom="0.75" header="0.3" footer="0.3"/>
  <drawing r:id="rId5"/>
  <extLst>
    <ext xmlns:x14="http://schemas.microsoft.com/office/spreadsheetml/2009/9/main" uri="{A8765BA9-456A-4dab-B4F3-ACF838C121DE}">
      <x14:slicerList>
        <x14:slicer r:id="rId6"/>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R e l a t i o n s h i p A u t o D e t e c t i o n E n a b l e d " > < C u s t o m C o n t e n t > < ! [ C D A T A [ T r u e ] ] > < / C u s t o m C o n t e n t > < / G e m i n i > 
</file>

<file path=customXml/item10.xml>��< ? x m l   v e r s i o n = " 1 . 0 "   e n c o d i n g = " U T F - 1 6 " ? > < G e m i n i   x m l n s = " h t t p : / / g e m i n i / p i v o t c u s t o m i z a t i o n / S a n d b o x N o n E m p t y " > < C u s t o m C o n t e n t > < ! [ C D A T A [ 1 ] ] > < / C u s t o m C o n t e n t > < / G e m i n i > 
</file>

<file path=customXml/item11.xml>��< ? x m l   v e r s i o n = " 1 . 0 "   e n c o d i n g = " U T F - 1 6 " ? > < G e m i n i   x m l n s = " h t t p : / / g e m i n i / p i v o t c u s t o m i z a t i o n / 6 0 c 5 9 9 5 2 - 5 1 f 8 - 4 c 6 f - 9 2 7 7 - f 1 4 8 9 2 6 9 4 7 3 5 " > < C u s t o m C o n t e n t > < ! [ C D A T A [ < ? x m l   v e r s i o n = " 1 . 0 "   e n c o d i n g = " u t f - 1 6 " ? > < S e t t i n g s > < C a l c u l a t e d F i e l d s > < i t e m > < M e a s u r e N a m e > S Q R T   & l t ; 1 8 < / M e a s u r e N a m e > < D i s p l a y N a m e > S Q R T   & l t ; 1 8 < / D i s p l a y N a m e > < V i s i b l e > F a l s e < / V i s i b l e > < / i t e m > < i t e m > < M e a s u r e N a m e > S Q R T   1 8 - 6 4 < / M e a s u r e N a m e > < D i s p l a y N a m e > S Q R T   1 8 - 6 4 < / D i s p l a y N a m e > < V i s i b l e > F a l s e < / V i s i b l e > < / i t e m > < i t e m > < M e a s u r e N a m e > S Q R T   & g t ; = 6 5 < / M e a s u r e N a m e > < D i s p l a y N a m e > S Q R T   & g t ; = 6 5 < / D i s p l a y N a m e > < V i s i b l e > F a l s e < / V i s i b l e > < / i t e m > < i t e m > < M e a s u r e N a m e > S Q R T   O F   V < / M e a s u r e N a m e > < D i s p l a y N a m e > S Q R T   O F   V < / D i s p l a y N a m e > < V i s i b l e > F a l s e < / V i s i b l e > < / i t e m > < / C a l c u l a t e d F i e l d s > < H S l i c e r s S h a p e > 0 ; 0 ; 0 ; 0 < / H S l i c e r s S h a p e > < V S l i c e r s S h a p e > 0 ; 0 ; 0 ; 0 < / V S l i c e r s S h a p e > < S l i c e r S h e e t N a m e > C o u n t y < / S l i c e r S h e e t N a m e > < S A H o s t H a s h > 1 3 0 2 4 0 1 4 9 3 < / S A H o s t H a s h > < G e m i n i F i e l d L i s t V i s i b l e > T r u e < / G e m i n i F i e l d L i s t V i s i b l e > < / S e t t i n g s > ] ] > < / C u s t o m C o n t e n t > < / G e m i n i > 
</file>

<file path=customXml/item12.xml>��< ? x m l   v e r s i o n = " 1 . 0 "   e n c o d i n g = " U T F - 1 6 " ? > < G e m i n i   x m l n s = " h t t p : / / g e m i n i / p i v o t c u s t o m i z a t i o n / T a b l e X M L _ Q u e r y _ 2 2 e 9 d 7 d e - 3 a 6 9 - 4 0 f 5 - b 8 9 1 - 0 e e 8 5 6 7 d f f a a " > < C u s t o m C o n t e n t > & l t ; T a b l e W i d g e t G r i d S e r i a l i z a t i o n   x m l n s : x s d = " h t t p : / / w w w . w 3 . o r g / 2 0 0 1 / X M L S c h e m a "   x m l n s : x s i = " h t t p : / / w w w . w 3 . o r g / 2 0 0 1 / X M L S c h e m a - i n s t a n c e " & g t ; & l t ; C o l u m n S u g g e s t e d T y p e   / & g t ; & l t ; C o l u m n F o r m a t   / & g t ; & l t ; C o l u m n A c c u r a c y   / & g t ; & l t ; C o l u m n C u r r e n c y S y m b o l   / & g t ; & l t ; C o l u m n P o s i t i v e P a t t e r n   / & g t ; & l t ; C o l u m n N e g a t i v e P a t t e r n   / & g t ; & l t ; C o l u m n W i d t h s & g t ; & l t ; i t e m & g t ; & l t ; k e y & g t ; & l t ; s t r i n g & g t ; P T _ Z I P & l t ; / s t r i n g & g t ; & l t ; / k e y & g t ; & l t ; v a l u e & g t ; & l t ; i n t & g t ; 1 5 4 & l t ; / i n t & g t ; & l t ; / v a l u e & g t ; & l t ; / i t e m & g t ; & l t ; i t e m & g t ; & l t ; k e y & g t ; & l t ; s t r i n g & g t ; M E A S U R E & l t ; / s t r i n g & g t ; & l t ; / k e y & g t ; & l t ; v a l u e & g t ; & l t ; i n t & g t ; 9 5 & l t ; / i n t & g t ; & l t ; / v a l u e & g t ; & l t ; / i t e m & g t ; & l t ; i t e m & g t ; & l t ; k e y & g t ; & l t ; s t r i n g & g t ; R A T E 1 0 0 K & l t ; / s t r i n g & g t ; & l t ; / k e y & g t ; & l t ; v a l u e & g t ; & l t ; i n t & g t ; 9 5 & l t ; / i n t & g t ; & l t ; / v a l u e & g t ; & l t ; / i t e m & g t ; & l t ; i t e m & g t ; & l t ; k e y & g t ; & l t ; s t r i n g & g t ; U N D E R _ E I G H T E E N & l t ; / s t r i n g & g t ; & l t ; / k e y & g t ; & l t ; v a l u e & g t ; & l t ; i n t & g t ; 1 4 6 & l t ; / i n t & g t ; & l t ; / v a l u e & g t ; & l t ; / i t e m & g t ; & l t ; i t e m & g t ; & l t ; k e y & g t ; & l t ; s t r i n g & g t ; E I G H T E E N _ T O _ S I X T Y F O U R & l t ; / s t r i n g & g t ; & l t ; / k e y & g t ; & l t ; v a l u e & g t ; & l t ; i n t & g t ; 1 9 4 & l t ; / i n t & g t ; & l t ; / v a l u e & g t ; & l t ; / i t e m & g t ; & l t ; i t e m & g t ; & l t ; k e y & g t ; & l t ; s t r i n g & g t ; S I X T Y F I V E _ A N D _ O V E R & l t ; / s t r i n g & g t ; & l t ; / k e y & g t ; & l t ; v a l u e & g t ; & l t ; i n t & g t ; 1 7 2 & l t ; / i n t & g t ; & l t ; / v a l u e & g t ; & l t ; / i t e m & g t ; & l t ; i t e m & g t ; & l t ; k e y & g t ; & l t ; s t r i n g & g t ; Y E A R & l t ; / s t r i n g & g t ; & l t ; / k e y & g t ; & l t ; v a l u e & g t ; & l t ; i n t & g t ; 6 7 & l t ; / i n t & g t ; & l t ; / v a l u e & g t ; & l t ; / i t e m & g t ; & l t ; / C o l u m n W i d t h s & g t ; & l t ; C o l u m n D i s p l a y I n d e x & g t ; & l t ; i t e m & g t ; & l t ; k e y & g t ; & l t ; s t r i n g & g t ; P T _ Z I P & l t ; / s t r i n g & g t ; & l t ; / k e y & g t ; & l t ; v a l u e & g t ; & l t ; i n t & g t ; 0 & l t ; / i n t & g t ; & l t ; / v a l u e & g t ; & l t ; / i t e m & g t ; & l t ; i t e m & g t ; & l t ; k e y & g t ; & l t ; s t r i n g & g t ; M E A S U R E & l t ; / s t r i n g & g t ; & l t ; / k e y & g t ; & l t ; v a l u e & g t ; & l t ; i n t & g t ; 1 & l t ; / i n t & g t ; & l t ; / v a l u e & g t ; & l t ; / i t e m & g t ; & l t ; i t e m & g t ; & l t ; k e y & g t ; & l t ; s t r i n g & g t ; R A T E 1 0 0 K & l t ; / s t r i n g & g t ; & l t ; / k e y & g t ; & l t ; v a l u e & g t ; & l t ; i n t & g t ; 2 & l t ; / i n t & g t ; & l t ; / v a l u e & g t ; & l t ; / i t e m & g t ; & l t ; i t e m & g t ; & l t ; k e y & g t ; & l t ; s t r i n g & g t ; U N D E R _ E I G H T E E N & l t ; / s t r i n g & g t ; & l t ; / k e y & g t ; & l t ; v a l u e & g t ; & l t ; i n t & g t ; 3 & l t ; / i n t & g t ; & l t ; / v a l u e & g t ; & l t ; / i t e m & g t ; & l t ; i t e m & g t ; & l t ; k e y & g t ; & l t ; s t r i n g & g t ; E I G H T E E N _ T O _ S I X T Y F O U R & l t ; / s t r i n g & g t ; & l t ; / k e y & g t ; & l t ; v a l u e & g t ; & l t ; i n t & g t ; 4 & l t ; / i n t & g t ; & l t ; / v a l u e & g t ; & l t ; / i t e m & g t ; & l t ; i t e m & g t ; & l t ; k e y & g t ; & l t ; s t r i n g & g t ; S I X T Y F I V E _ A N D _ O V E R & l t ; / s t r i n g & g t ; & l t ; / k e y & g t ; & l t ; v a l u e & g t ; & l t ; i n t & g t ; 5 & l t ; / i n t & g t ; & l t ; / v a l u e & g t ; & l t ; / i t e m & g t ; & l t ; i t e m & g t ; & l t ; k e y & g t ; & l t ; s t r i n g & g t ; Y E A R & l t ; / s t r i n g & g t ; & l t ; / k e y & g t ; & l t ; v a l u e & g t ; & l t ; i n t & g t ; 6 & l t ; / i n t & g t ; & l t ; / v a l u e & g t ; & l t ; / i t e m & g t ; & l t ; / C o l u m n D i s p l a y I n d e x & g t ; & l t ; C o l u m n F r o z e n   / & g t ; & l t ; C o l u m n C h e c k e d   / & g t ; & l t ; C o l u m n F i l t e r   / & g t ; & l t ; S e l e c t i o n F i l t e r   / & g t ; & l t ; F i l t e r P a r a m e t e r s   / & g t ; & l t ; I s S o r t D e s c e n d i n g & g t ; f a l s e & l t ; / I s S o r t D e s c e n d i n g & g t ; & l t ; / T a b l e W i d g e t G r i d S e r i a l i z a t i o n & g t ; < / C u s t o m C o n t e n t > < / G e m i n i > 
</file>

<file path=customXml/item13.xml>��< ? x m l   v e r s i o n = " 1 . 0 "   e n c o d i n g = " U T F - 1 6 " ? > < G e m i n i   x m l n s = " h t t p : / / g e m i n i / p i v o t c u s t o m i z a t i o n / T a b l e C o u n t I n S a n d b o x " > < C u s t o m C o n t e n t > 2 < / C u s t o m C o n t e n t > < / G e m i n i > 
</file>

<file path=customXml/item14.xml>��< ? x m l   v e r s i o n = " 1 . 0 "   e n c o d i n g = " U T F - 1 6 " ? > < G e m i n i   x m l n s = " h t t p : / / g e m i n i / p i v o t c u s t o m i z a t i o n / f 0 0 1 e 6 2 e - 2 0 e e - 4 e d d - a 1 b c - 3 f 0 c e 6 8 a 2 7 7 e " > < C u s t o m C o n t e n t > < ! [ C D A T A [ < ? x m l   v e r s i o n = " 1 . 0 "   e n c o d i n g = " u t f - 1 6 " ? > < S e t t i n g s > < C a l c u l a t e d F i e l d s > < i t e m > < M e a s u r e N a m e > S Q R T   & l t ; 1 8 < / M e a s u r e N a m e > < D i s p l a y N a m e > S Q R T   & l t ; 1 8 < / D i s p l a y N a m e > < V i s i b l e > F a l s e < / V i s i b l e > < / i t e m > < i t e m > < M e a s u r e N a m e > S Q R T   1 8 - 6 4 < / M e a s u r e N a m e > < D i s p l a y N a m e > S Q R T   1 8 - 6 4 < / D i s p l a y N a m e > < V i s i b l e > F a l s e < / V i s i b l e > < / i t e m > < i t e m > < M e a s u r e N a m e > S Q R T   & g t ; = 6 5 < / M e a s u r e N a m e > < D i s p l a y N a m e > S Q R T   & g t ; = 6 5 < / D i s p l a y N a m e > < V i s i b l e > F a l s e < / V i s i b l e > < / i t e m > < i t e m > < M e a s u r e N a m e > S Q R T   O F   V < / M e a s u r e N a m e > < D i s p l a y N a m e > S Q R T   O F   V < / D i s p l a y N a m e > < V i s i b l e > F a l s e < / V i s i b l e > < / i t e m > < i t e m > < M e a s u r e N a m e > S Q R T   & l t ;   1 8 < / M e a s u r e N a m e > < D i s p l a y N a m e > S Q R T   & l t ;   1 8 < / D i s p l a y N a m e > < V i s i b l e > F a l s e < / V i s i b l e > < / i t e m > < i t e m > < M e a s u r e N a m e > S Q R T   1 8   -   6 4 < / M e a s u r e N a m e > < D i s p l a y N a m e > S Q R T   1 8   -   6 4 < / D i s p l a y N a m e > < V i s i b l e > F a l s e < / V i s i b l e > < / i t e m > < i t e m > < M e a s u r e N a m e > S Q R T   & g t ; =   6 5 < / M e a s u r e N a m e > < D i s p l a y N a m e > S Q R T   & g t ; =   6 5 < / D i s p l a y N a m e > < V i s i b l e > F a l s e < / V i s i b l e > < / i t e m > < i t e m > < M e a s u r e N a m e > S Q R T   O F   V a r < / M e a s u r e N a m e > < D i s p l a y N a m e > S Q R T   O F   V a r < / D i s p l a y N a m e > < V i s i b l e > F a l s e < / V i s i b l e > < / i t e m > < / C a l c u l a t e d F i e l d s > < H S l i c e r s S h a p e > 0 ; 0 ; 0 ; 0 < / H S l i c e r s S h a p e > < V S l i c e r s S h a p e > 0 ; 0 ; 0 ; 0 < / V S l i c e r s S h a p e > < S l i c e r S h e e t N a m e > C o u n t y < / S l i c e r S h e e t N a m e > < S A H o s t H a s h > 1 5 9 7 0 9 4 1 7 1 < / S A H o s t H a s h > < G e m i n i F i e l d L i s t V i s i b l e > T r u e < / G e m i n i F i e l d L i s t V i s i b l e > < / S e t t i n g s > ] ] > < / C u s t o m C o n t e n t > < / G e m i n i > 
</file>

<file path=customXml/item15.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 2 0 2 0 - 0 5 - 2 9 T 1 1 : 3 6 : 4 3 . 5 6 2 7 4 4 3 - 0 4 : 0 0 < / L a s t P r o c e s s e d T i m e > < / D a t a M o d e l i n g S a n d b o x . S e r i a l i z e d S a n d b o x E r r o r C a c h e > ] ] > < / C u s t o m C o n t e n t > < / G e m i n i > 
</file>

<file path=customXml/item16.xml>��< ? x m l   v e r s i o n = " 1 . 0 "   e n c o d i n g = " U T F - 1 6 " ? > < G e m i n i   x m l n s = " h t t p : / / g e m i n i / p i v o t c u s t o m i z a t i o n / 6 4 7 6 a 3 e d - 8 c 6 2 - 4 6 0 6 - 9 9 9 e - f 9 2 f e 5 a 0 9 6 6 2 " > < C u s t o m C o n t e n t > < ! [ C D A T A [ < ? x m l   v e r s i o n = " 1 . 0 "   e n c o d i n g = " u t f - 1 6 " ? > < S e t t i n g s > < C a l c u l a t e d F i e l d s > < i t e m > < M e a s u r e N a m e > S Q R T   & l t ; 1 8 < / M e a s u r e N a m e > < D i s p l a y N a m e > S Q R T   & l t ; 1 8 < / D i s p l a y N a m e > < V i s i b l e > F a l s e < / V i s i b l e > < / i t e m > < i t e m > < M e a s u r e N a m e > S Q R T   1 8 - 6 4 < / M e a s u r e N a m e > < D i s p l a y N a m e > S Q R T   1 8 - 6 4 < / D i s p l a y N a m e > < V i s i b l e > F a l s e < / V i s i b l e > < / i t e m > < i t e m > < M e a s u r e N a m e > S Q R T   & g t ; = 6 5 < / M e a s u r e N a m e > < D i s p l a y N a m e > S Q R T   & g t ; = 6 5 < / D i s p l a y N a m e > < V i s i b l e > F a l s e < / V i s i b l e > < / i t e m > < i t e m > < M e a s u r e N a m e > S Q R T   O F   V < / M e a s u r e N a m e > < D i s p l a y N a m e > S Q R T   O F   V < / D i s p l a y N a m e > < V i s i b l e > F a l s e < / V i s i b l e > < / i t e m > < i t e m > < M e a s u r e N a m e > S Q R T   & l t ;   1 8 < / M e a s u r e N a m e > < D i s p l a y N a m e > S Q R T   & l t ;   1 8 < / D i s p l a y N a m e > < V i s i b l e > F a l s e < / V i s i b l e > < / i t e m > < i t e m > < M e a s u r e N a m e > S Q R T   1 8   -   6 4 < / M e a s u r e N a m e > < D i s p l a y N a m e > S Q R T   1 8   -   6 4 < / D i s p l a y N a m e > < V i s i b l e > F a l s e < / V i s i b l e > < / i t e m > < i t e m > < M e a s u r e N a m e > S Q R T   & g t ; =   6 5 < / M e a s u r e N a m e > < D i s p l a y N a m e > S Q R T   & g t ; =   6 5 < / D i s p l a y N a m e > < V i s i b l e > F a l s e < / V i s i b l e > < / i t e m > < i t e m > < M e a s u r e N a m e > S Q R T   O F   V a r < / M e a s u r e N a m e > < D i s p l a y N a m e > S Q R T   O F   V a r < / D i s p l a y N a m e > < V i s i b l e > F a l s e < / V i s i b l e > < / i t e m > < / C a l c u l a t e d F i e l d s > < H S l i c e r s S h a p e > 0 ; 0 ; 0 ; 0 < / H S l i c e r s S h a p e > < V S l i c e r s S h a p e > 0 ; 0 ; 0 ; 0 < / V S l i c e r s S h a p e > < S l i c e r S h e e t N a m e > C o u n t y < / S l i c e r S h e e t N a m e > < S A H o s t H a s h > 6 0 3 2 7 9 5 3 1 < / S A H o s t H a s h > < G e m i n i F i e l d L i s t V i s i b l e > T r u e < / G e m i n i F i e l d L i s t V i s i b l e > < / S e t t i n g s > ] ] > < / C u s t o m C o n t e n t > < / G e m i n i > 
</file>

<file path=customXml/item17.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S U F F O L K & 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 i : t y p e = " S a n d b o x E d i t o r M e a s u r e G r i d K e y " & g t ; & l t ; T a b l e N a m e & g t ; S U F F O L K & l t ; / T a b l e N a m e & g t ; & l t ; / K e y & g t ; & l t ; M a i n t a i n e r 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A v e r a g e & l t ; / K e y & g t ; & l t ; / D i a g r a m O b j e c t K e y & g t ; & l t ; D i a g r a m O b j e c t K e y & g t ; & l t ; K e y & g t ; A c t i o n s \ A u t o M e a s u r e _ C o u n t & l t ; / K e y & g t ; & l t ; / D i a g r a m O b j e c t K e y & g t ; & l t ; D i a g r a m O b j e c t K e y & g t ; & l t ; K e y & g t ; A c t i o n s \ A u t o M e a s u r e _ M a x & l t ; / K e y & g t ; & l t ; / D i a g r a m O b j e c t K e y & g t ; & l t ; D i a g r a m O b j e c t K e y & g t ; & l t ; K e y & g t ; A c t i o n s \ A u t o M e a s u r e _ M i n & l t ; / K e y & g t ; & l t ; / D i a g r a m O b j e c t K e y & g t ; & l t ; D i a g r a m O b j e c t K e y & g t ; & l t ; K e y & g t ; A c t i o n s \ A u t o M e a s u r e _ D i s t i n c t C o u n t & 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 r e a d o n l y & l t ; / K e y & g t ; & l t ; / D i a g r a m O b j e c t K e y & g t ; & l t ; D i a g r a m O b j e c t K e y & g t ; & l t ; K e y & g t ; M e a s u r e s \ S u m   o f   U N D E R _ E I G H T E E N & l t ; / K e y & g t ; & l t ; / D i a g r a m O b j e c t K e y & g t ; & l t ; D i a g r a m O b j e c t K e y & g t ; & l t ; K e y & g t ; M e a s u r e s \ S u m   o f   U N D E R _ E I G H T E E N \ T a g I n f o \ F o r m u l a & l t ; / K e y & g t ; & l t ; / D i a g r a m O b j e c t K e y & g t ; & l t ; D i a g r a m O b j e c t K e y & g t ; & l t ; K e y & g t ; M e a s u r e s \ S u m   o f   U N D E R _ E I G H T E E N \ T a g I n f o \ V a l u e & l t ; / K e y & g t ; & l t ; / D i a g r a m O b j e c t K e y & g t ; & l t ; D i a g r a m O b j e c t K e y & g t ; & l t ; K e y & g t ; M e a s u r e s \ S u m   o f   E I G H T E E N _ T O _ S I X T Y F O U R & l t ; / K e y & g t ; & l t ; / D i a g r a m O b j e c t K e y & g t ; & l t ; D i a g r a m O b j e c t K e y & g t ; & l t ; K e y & g t ; M e a s u r e s \ S u m   o f   E I G H T E E N _ T O _ S I X T Y F O U R \ T a g I n f o \ F o r m u l a & l t ; / K e y & g t ; & l t ; / D i a g r a m O b j e c t K e y & g t ; & l t ; D i a g r a m O b j e c t K e y & g t ; & l t ; K e y & g t ; M e a s u r e s \ S u m   o f   E I G H T E E N _ T O _ S I X T Y F O U R \ T a g I n f o \ V a l u e & l t ; / K e y & g t ; & l t ; / D i a g r a m O b j e c t K e y & g t ; & l t ; D i a g r a m O b j e c t K e y & g t ; & l t ; K e y & g t ; M e a s u r e s \ S u m   o f   S I X T Y F I V E _ A N D _ O V E R & l t ; / K e y & g t ; & l t ; / D i a g r a m O b j e c t K e y & g t ; & l t ; D i a g r a m O b j e c t K e y & g t ; & l t ; K e y & g t ; M e a s u r e s \ S u m   o f   S I X T Y F I V E _ A N D _ O V E R \ T a g I n f o \ F o r m u l a & l t ; / K e y & g t ; & l t ; / D i a g r a m O b j e c t K e y & g t ; & l t ; D i a g r a m O b j e c t K e y & g t ; & l t ; K e y & g t ; M e a s u r e s \ S u m   o f   S I X T Y F I V E _ A N D _ O V E R \ T a g I n f o \ V a l u e & l t ; / K e y & g t ; & l t ; / D i a g r a m O b j e c t K e y & g t ; & l t ; D i a g r a m O b j e c t K e y & g t ; & l t ; K e y & g t ; M e a s u r e s \ M i n   o f   U N D E R _ E I G H T E E N & l t ; / K e y & g t ; & l t ; / D i a g r a m O b j e c t K e y & g t ; & l t ; D i a g r a m O b j e c t K e y & g t ; & l t ; K e y & g t ; M e a s u r e s \ M i n   o f   U N D E R _ E I G H T E E N \ T a g I n f o \ F o r m u l a & l t ; / K e y & g t ; & l t ; / D i a g r a m O b j e c t K e y & g t ; & l t ; D i a g r a m O b j e c t K e y & g t ; & l t ; K e y & g t ; M e a s u r e s \ M i n   o f   U N D E R _ E I G H T E E N \ T a g I n f o \ V a l u e & l t ; / K e y & g t ; & l t ; / D i a g r a m O b j e c t K e y & g t ; & l t ; D i a g r a m O b j e c t K e y & g t ; & l t ; K e y & g t ; M e a s u r e s \ A v e r a g e   o f   U N D E R _ E I G H T E E N & l t ; / K e y & g t ; & l t ; / D i a g r a m O b j e c t K e y & g t ; & l t ; D i a g r a m O b j e c t K e y & g t ; & l t ; K e y & g t ; M e a s u r e s \ A v e r a g e   o f   U N D E R _ E I G H T E E N \ T a g I n f o \ F o r m u l a & l t ; / K e y & g t ; & l t ; / D i a g r a m O b j e c t K e y & g t ; & l t ; D i a g r a m O b j e c t K e y & g t ; & l t ; K e y & g t ; M e a s u r e s \ A v e r a g e   o f   U N D E R _ E I G H T E E N \ T a g I n f o \ V a l u e & l t ; / K e y & g t ; & l t ; / D i a g r a m O b j e c t K e y & g t ; & l t ; D i a g r a m O b j e c t K e y & g t ; & l t ; K e y & g t ; M e a s u r e s \ A v e r a g e   o f   E I G H T E E N _ T O _ S I X T Y F O U R & l t ; / K e y & g t ; & l t ; / D i a g r a m O b j e c t K e y & g t ; & l t ; D i a g r a m O b j e c t K e y & g t ; & l t ; K e y & g t ; M e a s u r e s \ A v e r a g e   o f   E I G H T E E N _ T O _ S I X T Y F O U R \ T a g I n f o \ F o r m u l a & l t ; / K e y & g t ; & l t ; / D i a g r a m O b j e c t K e y & g t ; & l t ; D i a g r a m O b j e c t K e y & g t ; & l t ; K e y & g t ; M e a s u r e s \ A v e r a g e   o f   E I G H T E E N _ T O _ S I X T Y F O U R \ T a g I n f o \ V a l u e & l t ; / K e y & g t ; & l t ; / D i a g r a m O b j e c t K e y & g t ; & l t ; D i a g r a m O b j e c t K e y & g t ; & l t ; K e y & g t ; M e a s u r e s \ A v e r a g e   o f   S I X T Y F I V E _ A N D _ O V E R & l t ; / K e y & g t ; & l t ; / D i a g r a m O b j e c t K e y & g t ; & l t ; D i a g r a m O b j e c t K e y & g t ; & l t ; K e y & g t ; M e a s u r e s \ A v e r a g e   o f   S I X T Y F I V E _ A N D _ O V E R \ T a g I n f o \ F o r m u l a & l t ; / K e y & g t ; & l t ; / D i a g r a m O b j e c t K e y & g t ; & l t ; D i a g r a m O b j e c t K e y & g t ; & l t ; K e y & g t ; M e a s u r e s \ A v e r a g e   o f   S I X T Y F I V E _ A N D _ O V E R \ T a g I n f o \ V a l u e & l t ; / K e y & g t ; & l t ; / D i a g r a m O b j e c t K e y & g t ; & l t ; D i a g r a m O b j e c t K e y & g t ; & l t ; K e y & g t ; M e a s u r e s \ S u m   o f   R A T E 1 0 0 K & l t ; / K e y & g t ; & l t ; / D i a g r a m O b j e c t K e y & g t ; & l t ; D i a g r a m O b j e c t K e y & g t ; & l t ; K e y & g t ; M e a s u r e s \ S u m   o f   R A T E 1 0 0 K \ T a g I n f o \ F o r m u l a & l t ; / K e y & g t ; & l t ; / D i a g r a m O b j e c t K e y & g t ; & l t ; D i a g r a m O b j e c t K e y & g t ; & l t ; K e y & g t ; M e a s u r e s \ S u m   o f   R A T E 1 0 0 K \ T a g I n f o \ V a l u e & l t ; / K e y & g t ; & l t ; / D i a g r a m O b j e c t K e y & g t ; & l t ; D i a g r a m O b j e c t K e y & g t ; & l t ; K e y & g t ; M e a s u r e s \ S Q R T   & a m p ; l t ; 1 8 & l t ; / K e y & g t ; & l t ; / D i a g r a m O b j e c t K e y & g t ; & l t ; D i a g r a m O b j e c t K e y & g t ; & l t ; K e y & g t ; M e a s u r e s \ S Q R T   & a m p ; l t ; 1 8 \ T a g I n f o \ F o r m u l a & l t ; / K e y & g t ; & l t ; / D i a g r a m O b j e c t K e y & g t ; & l t ; D i a g r a m O b j e c t K e y & g t ; & l t ; K e y & g t ; M e a s u r e s \ S Q R T   & a m p ; l t ; 1 8 \ T a g I n f o \ V a l u e & l t ; / K e y & g t ; & l t ; / D i a g r a m O b j e c t K e y & g t ; & l t ; D i a g r a m O b j e c t K e y & g t ; & l t ; K e y & g t ; M e a s u r e s \ S Q R T   1 8 - 6 4 & l t ; / K e y & g t ; & l t ; / D i a g r a m O b j e c t K e y & g t ; & l t ; D i a g r a m O b j e c t K e y & g t ; & l t ; K e y & g t ; M e a s u r e s \ S Q R T   1 8 - 6 4 \ T a g I n f o \ F o r m u l a & l t ; / K e y & g t ; & l t ; / D i a g r a m O b j e c t K e y & g t ; & l t ; D i a g r a m O b j e c t K e y & g t ; & l t ; K e y & g t ; M e a s u r e s \ S Q R T   1 8 - 6 4 \ T a g I n f o \ V a l u e & l t ; / K e y & g t ; & l t ; / D i a g r a m O b j e c t K e y & g t ; & l t ; D i a g r a m O b j e c t K e y & g t ; & l t ; K e y & g t ; M e a s u r e s \ S Q R T   & a m p ; g t ; = 6 5 & l t ; / K e y & g t ; & l t ; / D i a g r a m O b j e c t K e y & g t ; & l t ; D i a g r a m O b j e c t K e y & g t ; & l t ; K e y & g t ; M e a s u r e s \ S Q R T   & a m p ; g t ; = 6 5 \ T a g I n f o \ F o r m u l a & l t ; / K e y & g t ; & l t ; / D i a g r a m O b j e c t K e y & g t ; & l t ; D i a g r a m O b j e c t K e y & g t ; & l t ; K e y & g t ; M e a s u r e s \ S Q R T   & a m p ; g t ; = 6 5 \ T a g I n f o \ V a l u e & l t ; / K e y & g t ; & l t ; / D i a g r a m O b j e c t K e y & g t ; & l t ; D i a g r a m O b j e c t K e y & g t ; & l t ; K e y & g t ; M e a s u r e s \ S Q R T   O F   V & l t ; / K e y & g t ; & l t ; / D i a g r a m O b j e c t K e y & g t ; & l t ; D i a g r a m O b j e c t K e y & g t ; & l t ; K e y & g t ; M e a s u r e s \ S Q R T   O F   V \ T a g I n f o \ F o r m u l a & l t ; / K e y & g t ; & l t ; / D i a g r a m O b j e c t K e y & g t ; & l t ; D i a g r a m O b j e c t K e y & g t ; & l t ; K e y & g t ; M e a s u r e s \ S Q R T   O F   V \ T a g I n f o \ V a l u e & l t ; / K e y & g t ; & l t ; / D i a g r a m O b j e c t K e y & g t ; & l t ; D i a g r a m O b j e c t K e y & g t ; & l t ; K e y & g t ; C o l u m n s \ C O U N T Y & l t ; / K e y & g t ; & l t ; / D i a g r a m O b j e c t K e y & g t ; & l t ; D i a g r a m O b j e c t K e y & g t ; & l t ; K e y & g t ; C o l u m n s \ M E A S U R E & l t ; / K e y & g t ; & l t ; / D i a g r a m O b j e c t K e y & g t ; & l t ; D i a g r a m O b j e c t K e y & g t ; & l t ; K e y & g t ; C o l u m n s \ R A T E 1 0 0 K & l t ; / K e y & g t ; & l t ; / D i a g r a m O b j e c t K e y & g t ; & l t ; D i a g r a m O b j e c t K e y & g t ; & l t ; K e y & g t ; C o l u m n s \ U N D E R _ E I G H T E E N & l t ; / K e y & g t ; & l t ; / D i a g r a m O b j e c t K e y & g t ; & l t ; D i a g r a m O b j e c t K e y & g t ; & l t ; K e y & g t ; C o l u m n s \ E I G H T E E N _ T O _ S I X T Y F O U R & l t ; / K e y & g t ; & l t ; / D i a g r a m O b j e c t K e y & g t ; & l t ; D i a g r a m O b j e c t K e y & g t ; & l t ; K e y & g t ; C o l u m n s \ S I X T Y F I V E _ A N D _ O V E R & l t ; / K e y & g t ; & l t ; / D i a g r a m O b j e c t K e y & g t ; & l t ; D i a g r a m O b j e c t K e y & g t ; & l t ; K e y & g t ; C o l u m n s \ Y E A R & l t ; / K e y & g t ; & l t ; / D i a g r a m O b j e c t K e y & g t ; & l t ; D i a g r a m O b j e c t K e y & g t ; & l t ; K e y & g t ; L i n k s \ & a m p ; l t ; C o l u m n s \ S u m   o f   U N D E R _ E I G H T E E N & a m p ; g t ; - & a m p ; l t ; M e a s u r e s \ U N D E R _ E I G H T E E N & a m p ; g t ; & l t ; / K e y & g t ; & l t ; / D i a g r a m O b j e c t K e y & g t ; & l t ; D i a g r a m O b j e c t K e y & g t ; & l t ; K e y & g t ; L i n k s \ & a m p ; l t ; C o l u m n s \ S u m   o f   U N D E R _ E I G H T E E N & a m p ; g t ; - & a m p ; l t ; M e a s u r e s \ U N D E R _ E I G H T E E N & a m p ; g t ; \ C O L U M N & l t ; / K e y & g t ; & l t ; / D i a g r a m O b j e c t K e y & g t ; & l t ; D i a g r a m O b j e c t K e y & g t ; & l t ; K e y & g t ; L i n k s \ & a m p ; l t ; C o l u m n s \ S u m   o f   U N D E R _ E I G H T E E N & a m p ; g t ; - & a m p ; l t ; M e a s u r e s \ U N D E R _ E I G H T E E N & a m p ; g t ; \ M E A S U R E & l t ; / K e y & g t ; & l t ; / D i a g r a m O b j e c t K e y & g t ; & l t ; D i a g r a m O b j e c t K e y & g t ; & l t ; K e y & g t ; L i n k s \ & a m p ; l t ; C o l u m n s \ S u m   o f   E I G H T E E N _ T O _ S I X T Y F O U R & a m p ; g t ; - & a m p ; l t ; M e a s u r e s \ E I G H T E E N _ T O _ S I X T Y F O U R & a m p ; g t ; & l t ; / K e y & g t ; & l t ; / D i a g r a m O b j e c t K e y & g t ; & l t ; D i a g r a m O b j e c t K e y & g t ; & l t ; K e y & g t ; L i n k s \ & a m p ; l t ; C o l u m n s \ S u m   o f   E I G H T E E N _ T O _ S I X T Y F O U R & a m p ; g t ; - & a m p ; l t ; M e a s u r e s \ E I G H T E E N _ T O _ S I X T Y F O U R & a m p ; g t ; \ C O L U M N & l t ; / K e y & g t ; & l t ; / D i a g r a m O b j e c t K e y & g t ; & l t ; D i a g r a m O b j e c t K e y & g t ; & l t ; K e y & g t ; L i n k s \ & a m p ; l t ; C o l u m n s \ S u m   o f   E I G H T E E N _ T O _ S I X T Y F O U R & a m p ; g t ; - & a m p ; l t ; M e a s u r e s \ E I G H T E E N _ T O _ S I X T Y F O U R & a m p ; g t ; \ M E A S U R E & l t ; / K e y & g t ; & l t ; / D i a g r a m O b j e c t K e y & g t ; & l t ; D i a g r a m O b j e c t K e y & g t ; & l t ; K e y & g t ; L i n k s \ & a m p ; l t ; C o l u m n s \ S u m   o f   S I X T Y F I V E _ A N D _ O V E R & a m p ; g t ; - & a m p ; l t ; M e a s u r e s \ S I X T Y F I V E _ A N D _ O V E R & a m p ; g t ; & l t ; / K e y & g t ; & l t ; / D i a g r a m O b j e c t K e y & g t ; & l t ; D i a g r a m O b j e c t K e y & g t ; & l t ; K e y & g t ; L i n k s \ & a m p ; l t ; C o l u m n s \ S u m   o f   S I X T Y F I V E _ A N D _ O V E R & a m p ; g t ; - & a m p ; l t ; M e a s u r e s \ S I X T Y F I V E _ A N D _ O V E R & a m p ; g t ; \ C O L U M N & l t ; / K e y & g t ; & l t ; / D i a g r a m O b j e c t K e y & g t ; & l t ; D i a g r a m O b j e c t K e y & g t ; & l t ; K e y & g t ; L i n k s \ & a m p ; l t ; C o l u m n s \ S u m   o f   S I X T Y F I V E _ A N D _ O V E R & a m p ; g t ; - & a m p ; l t ; M e a s u r e s \ S I X T Y F I V E _ A N D _ O V E R & a m p ; g t ; \ M E A S U R E & l t ; / K e y & g t ; & l t ; / D i a g r a m O b j e c t K e y & g t ; & l t ; D i a g r a m O b j e c t K e y & g t ; & l t ; K e y & g t ; L i n k s \ & a m p ; l t ; C o l u m n s \ M i n   o f   U N D E R _ E I G H T E E N & a m p ; g t ; - & a m p ; l t ; M e a s u r e s \ U N D E R _ E I G H T E E N & a m p ; g t ; & l t ; / K e y & g t ; & l t ; / D i a g r a m O b j e c t K e y & g t ; & l t ; D i a g r a m O b j e c t K e y & g t ; & l t ; K e y & g t ; L i n k s \ & a m p ; l t ; C o l u m n s \ M i n   o f   U N D E R _ E I G H T E E N & a m p ; g t ; - & a m p ; l t ; M e a s u r e s \ U N D E R _ E I G H T E E N & a m p ; g t ; \ C O L U M N & l t ; / K e y & g t ; & l t ; / D i a g r a m O b j e c t K e y & g t ; & l t ; D i a g r a m O b j e c t K e y & g t ; & l t ; K e y & g t ; L i n k s \ & a m p ; l t ; C o l u m n s \ M i n   o f   U N D E R _ E I G H T E E N & a m p ; g t ; - & a m p ; l t ; M e a s u r e s \ U N D E R _ E I G H T E E N & a m p ; g t ; \ M E A S U R E & l t ; / K e y & g t ; & l t ; / D i a g r a m O b j e c t K e y & g t ; & l t ; D i a g r a m O b j e c t K e y & g t ; & l t ; K e y & g t ; L i n k s \ & a m p ; l t ; C o l u m n s \ A v e r a g e   o f   U N D E R _ E I G H T E E N & a m p ; g t ; - & a m p ; l t ; M e a s u r e s \ U N D E R _ E I G H T E E N & a m p ; g t ; & l t ; / K e y & g t ; & l t ; / D i a g r a m O b j e c t K e y & g t ; & l t ; D i a g r a m O b j e c t K e y & g t ; & l t ; K e y & g t ; L i n k s \ & a m p ; l t ; C o l u m n s \ A v e r a g e   o f   U N D E R _ E I G H T E E N & a m p ; g t ; - & a m p ; l t ; M e a s u r e s \ U N D E R _ E I G H T E E N & a m p ; g t ; \ C O L U M N & l t ; / K e y & g t ; & l t ; / D i a g r a m O b j e c t K e y & g t ; & l t ; D i a g r a m O b j e c t K e y & g t ; & l t ; K e y & g t ; L i n k s \ & a m p ; l t ; C o l u m n s \ A v e r a g e   o f   U N D E R _ E I G H T E E N & a m p ; g t ; - & a m p ; l t ; M e a s u r e s \ U N D E R _ E I G H T E E N & a m p ; g t ; \ M E A S U R E & l t ; / K e y & g t ; & l t ; / D i a g r a m O b j e c t K e y & g t ; & l t ; D i a g r a m O b j e c t K e y & g t ; & l t ; K e y & g t ; L i n k s \ & a m p ; l t ; C o l u m n s \ A v e r a g e   o f   E I G H T E E N _ T O _ S I X T Y F O U R & a m p ; g t ; - & a m p ; l t ; M e a s u r e s \ E I G H T E E N _ T O _ S I X T Y F O U R & a m p ; g t ; & l t ; / K e y & g t ; & l t ; / D i a g r a m O b j e c t K e y & g t ; & l t ; D i a g r a m O b j e c t K e y & g t ; & l t ; K e y & g t ; L i n k s \ & a m p ; l t ; C o l u m n s \ A v e r a g e   o f   E I G H T E E N _ T O _ S I X T Y F O U R & a m p ; g t ; - & a m p ; l t ; M e a s u r e s \ E I G H T E E N _ T O _ S I X T Y F O U R & a m p ; g t ; \ C O L U M N & l t ; / K e y & g t ; & l t ; / D i a g r a m O b j e c t K e y & g t ; & l t ; D i a g r a m O b j e c t K e y & g t ; & l t ; K e y & g t ; L i n k s \ & a m p ; l t ; C o l u m n s \ A v e r a g e   o f   E I G H T E E N _ T O _ S I X T Y F O U R & a m p ; g t ; - & a m p ; l t ; M e a s u r e s \ E I G H T E E N _ T O _ S I X T Y F O U R & a m p ; g t ; \ M E A S U R E & l t ; / K e y & g t ; & l t ; / D i a g r a m O b j e c t K e y & g t ; & l t ; D i a g r a m O b j e c t K e y & g t ; & l t ; K e y & g t ; L i n k s \ & a m p ; l t ; C o l u m n s \ A v e r a g e   o f   S I X T Y F I V E _ A N D _ O V E R & a m p ; g t ; - & a m p ; l t ; M e a s u r e s \ S I X T Y F I V E _ A N D _ O V E R & a m p ; g t ; & l t ; / K e y & g t ; & l t ; / D i a g r a m O b j e c t K e y & g t ; & l t ; D i a g r a m O b j e c t K e y & g t ; & l t ; K e y & g t ; L i n k s \ & a m p ; l t ; C o l u m n s \ A v e r a g e   o f   S I X T Y F I V E _ A N D _ O V E R & a m p ; g t ; - & a m p ; l t ; M e a s u r e s \ S I X T Y F I V E _ A N D _ O V E R & a m p ; g t ; \ C O L U M N & l t ; / K e y & g t ; & l t ; / D i a g r a m O b j e c t K e y & g t ; & l t ; D i a g r a m O b j e c t K e y & g t ; & l t ; K e y & g t ; L i n k s \ & a m p ; l t ; C o l u m n s \ A v e r a g e   o f   S I X T Y F I V E _ A N D _ O V E R & a m p ; g t ; - & a m p ; l t ; M e a s u r e s \ S I X T Y F I V E _ A N D _ O V E R & a m p ; g t ; \ M E A S U R E & l t ; / K e y & g t ; & l t ; / D i a g r a m O b j e c t K e y & g t ; & l t ; D i a g r a m O b j e c t K e y & g t ; & l t ; K e y & g t ; L i n k s \ & a m p ; l t ; C o l u m n s \ S u m   o f   R A T E 1 0 0 K & a m p ; g t ; - & a m p ; l t ; M e a s u r e s \ R A T E 1 0 0 K & a m p ; g t ; & l t ; / K e y & g t ; & l t ; / D i a g r a m O b j e c t K e y & g t ; & l t ; D i a g r a m O b j e c t K e y & g t ; & l t ; K e y & g t ; L i n k s \ & a m p ; l t ; C o l u m n s \ S u m   o f   R A T E 1 0 0 K & a m p ; g t ; - & a m p ; l t ; M e a s u r e s \ R A T E 1 0 0 K & a m p ; g t ; \ C O L U M N & l t ; / K e y & g t ; & l t ; / D i a g r a m O b j e c t K e y & g t ; & l t ; D i a g r a m O b j e c t K e y & g t ; & l t ; K e y & g t ; L i n k s \ & a m p ; l t ; C o l u m n s \ S u m   o f   R A T E 1 0 0 K & a m p ; g t ; - & a m p ; l t ; M e a s u r e s \ R A T E 1 0 0 K & 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1 & l t ; / F o c u s C o l u m n & g t ; & l t ; F o c u s R o w & g t ; - 1 & l t ; / F o c u s R o w & g t ; & l t ; S e l e c t i o n E n d C o l u m n & g t ; - 1 & l t ; / S e l e c t i o n E n d C o l u m n & g t ; & l t ; S e l e c t i o n E n d R o w & g t ; - 1 & l t ; / S e l e c t i o n E n d R o w & g t ; & l t ; S e l e c t i o n S t a r t C o l u m n & g t ; - 1 & l t ; / S e l e c t i o n S t a r t C o l u m n & g t ; & l t ; S e l e c t i o n S t a r t R o w & g t ; - 1 & l t ; / S e l e c t i o n S t a r t R o w & 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S u m   o f   U N D E R _ E I G H T E E N & l t ; / K e y & g t ; & l t ; / a : K e y & g t ; & l t ; a : V a l u e   i : t y p e = " M e a s u r e G r i d N o d e V i e w S t a t e " & g t ; & l t ; C o l u m n & g t ; 3 & l t ; / C o l u m n & g t ; & l t ; L a y e d O u t & g t ; t r u e & l t ; / L a y e d O u t & g t ; & l t ; W a s U I I n v i s i b l e & g t ; t r u e & l t ; / W a s U I I n v i s i b l e & g t ; & l t ; / a : V a l u e & g t ; & l t ; / a : K e y V a l u e O f D i a g r a m O b j e c t K e y a n y T y p e z b w N T n L X & g t ; & l t ; a : K e y V a l u e O f D i a g r a m O b j e c t K e y a n y T y p e z b w N T n L X & g t ; & l t ; a : K e y & g t ; & l t ; K e y & g t ; M e a s u r e s \ S u m   o f   U N D E R _ E I G H T E E N \ T a g I n f o \ F o r m u l a & l t ; / K e y & g t ; & l t ; / a : K e y & g t ; & l t ; a : V a l u e   i : t y p e = " M e a s u r e G r i d V i e w S t a t e I D i a g r a m T a g A d d i t i o n a l I n f o " / & g t ; & l t ; / a : K e y V a l u e O f D i a g r a m O b j e c t K e y a n y T y p e z b w N T n L X & g t ; & l t ; a : K e y V a l u e O f D i a g r a m O b j e c t K e y a n y T y p e z b w N T n L X & g t ; & l t ; a : K e y & g t ; & l t ; K e y & g t ; M e a s u r e s \ S u m   o f   U N D E R _ E I G H T E E N \ T a g I n f o \ V a l u e & l t ; / K e y & g t ; & l t ; / a : K e y & g t ; & l t ; a : V a l u e   i : t y p e = " M e a s u r e G r i d V i e w S t a t e I D i a g r a m T a g A d d i t i o n a l I n f o " / & g t ; & l t ; / a : K e y V a l u e O f D i a g r a m O b j e c t K e y a n y T y p e z b w N T n L X & g t ; & l t ; a : K e y V a l u e O f D i a g r a m O b j e c t K e y a n y T y p e z b w N T n L X & g t ; & l t ; a : K e y & g t ; & l t ; K e y & g t ; M e a s u r e s \ S u m   o f   E I G H T E E N _ T O _ S I X T Y F O U R & l t ; / K e y & g t ; & l t ; / a : K e y & g t ; & l t ; a : V a l u e   i : t y p e = " M e a s u r e G r i d N o d e V i e w S t a t e " & g t ; & l t ; C o l u m n & g t ; 4 & l t ; / C o l u m n & g t ; & l t ; L a y e d O u t & g t ; t r u e & l t ; / L a y e d O u t & g t ; & l t ; W a s U I I n v i s i b l e & g t ; t r u e & l t ; / W a s U I I n v i s i b l e & g t ; & l t ; / a : V a l u e & g t ; & l t ; / a : K e y V a l u e O f D i a g r a m O b j e c t K e y a n y T y p e z b w N T n L X & g t ; & l t ; a : K e y V a l u e O f D i a g r a m O b j e c t K e y a n y T y p e z b w N T n L X & g t ; & l t ; a : K e y & g t ; & l t ; K e y & g t ; M e a s u r e s \ S u m   o f   E I G H T E E N _ T O _ S I X T Y F O U R \ T a g I n f o \ F o r m u l a & l t ; / K e y & g t ; & l t ; / a : K e y & g t ; & l t ; a : V a l u e   i : t y p e = " M e a s u r e G r i d V i e w S t a t e I D i a g r a m T a g A d d i t i o n a l I n f o " / & g t ; & l t ; / a : K e y V a l u e O f D i a g r a m O b j e c t K e y a n y T y p e z b w N T n L X & g t ; & l t ; a : K e y V a l u e O f D i a g r a m O b j e c t K e y a n y T y p e z b w N T n L X & g t ; & l t ; a : K e y & g t ; & l t ; K e y & g t ; M e a s u r e s \ S u m   o f   E I G H T E E N _ T O _ S I X T Y F O U R \ T a g I n f o \ V a l u e & l t ; / K e y & g t ; & l t ; / a : K e y & g t ; & l t ; a : V a l u e   i : t y p e = " M e a s u r e G r i d V i e w S t a t e I D i a g r a m T a g A d d i t i o n a l I n f o " / & g t ; & l t ; / a : K e y V a l u e O f D i a g r a m O b j e c t K e y a n y T y p e z b w N T n L X & g t ; & l t ; a : K e y V a l u e O f D i a g r a m O b j e c t K e y a n y T y p e z b w N T n L X & g t ; & l t ; a : K e y & g t ; & l t ; K e y & g t ; M e a s u r e s \ S u m   o f   S I X T Y F I V E _ A N D _ O V E R & l t ; / K e y & g t ; & l t ; / a : K e y & g t ; & l t ; a : V a l u e   i : t y p e = " M e a s u r e G r i d N o d e V i e w S t a t e " & g t ; & l t ; C o l u m n & g t ; 5 & l t ; / C o l u m n & g t ; & l t ; L a y e d O u t & g t ; t r u e & l t ; / L a y e d O u t & g t ; & l t ; W a s U I I n v i s i b l e & g t ; t r u e & l t ; / W a s U I I n v i s i b l e & g t ; & l t ; / a : V a l u e & g t ; & l t ; / a : K e y V a l u e O f D i a g r a m O b j e c t K e y a n y T y p e z b w N T n L X & g t ; & l t ; a : K e y V a l u e O f D i a g r a m O b j e c t K e y a n y T y p e z b w N T n L X & g t ; & l t ; a : K e y & g t ; & l t ; K e y & g t ; M e a s u r e s \ S u m   o f   S I X T Y F I V E _ A N D _ O V E R \ T a g I n f o \ F o r m u l a & l t ; / K e y & g t ; & l t ; / a : K e y & g t ; & l t ; a : V a l u e   i : t y p e = " M e a s u r e G r i d V i e w S t a t e I D i a g r a m T a g A d d i t i o n a l I n f o " / & g t ; & l t ; / a : K e y V a l u e O f D i a g r a m O b j e c t K e y a n y T y p e z b w N T n L X & g t ; & l t ; a : K e y V a l u e O f D i a g r a m O b j e c t K e y a n y T y p e z b w N T n L X & g t ; & l t ; a : K e y & g t ; & l t ; K e y & g t ; M e a s u r e s \ S u m   o f   S I X T Y F I V E _ A N D _ O V E R \ T a g I n f o \ V a l u e & l t ; / K e y & g t ; & l t ; / a : K e y & g t ; & l t ; a : V a l u e   i : t y p e = " M e a s u r e G r i d V i e w S t a t e I D i a g r a m T a g A d d i t i o n a l I n f o " / & g t ; & l t ; / a : K e y V a l u e O f D i a g r a m O b j e c t K e y a n y T y p e z b w N T n L X & g t ; & l t ; a : K e y V a l u e O f D i a g r a m O b j e c t K e y a n y T y p e z b w N T n L X & g t ; & l t ; a : K e y & g t ; & l t ; K e y & g t ; M e a s u r e s \ M i n   o f   U N D E R _ E I G H T E E N & l t ; / K e y & g t ; & l t ; / a : K e y & g t ; & l t ; a : V a l u e   i : t y p e = " M e a s u r e G r i d N o d e V i e w S t a t e " & g t ; & l t ; C o l u m n & g t ; 3 & l t ; / C o l u m n & g t ; & l t ; L a y e d O u t & g t ; t r u e & l t ; / L a y e d O u t & g t ; & l t ; W a s U I I n v i s i b l e & g t ; t r u e & l t ; / W a s U I I n v i s i b l e & g t ; & l t ; / a : V a l u e & g t ; & l t ; / a : K e y V a l u e O f D i a g r a m O b j e c t K e y a n y T y p e z b w N T n L X & g t ; & l t ; a : K e y V a l u e O f D i a g r a m O b j e c t K e y a n y T y p e z b w N T n L X & g t ; & l t ; a : K e y & g t ; & l t ; K e y & g t ; M e a s u r e s \ M i n   o f   U N D E R _ E I G H T E E N \ T a g I n f o \ F o r m u l a & l t ; / K e y & g t ; & l t ; / a : K e y & g t ; & l t ; a : V a l u e   i : t y p e = " M e a s u r e G r i d V i e w S t a t e I D i a g r a m T a g A d d i t i o n a l I n f o " / & g t ; & l t ; / a : K e y V a l u e O f D i a g r a m O b j e c t K e y a n y T y p e z b w N T n L X & g t ; & l t ; a : K e y V a l u e O f D i a g r a m O b j e c t K e y a n y T y p e z b w N T n L X & g t ; & l t ; a : K e y & g t ; & l t ; K e y & g t ; M e a s u r e s \ M i n   o f   U N D E R _ E I G H T E E N \ T a g I n f o \ V a l u e & l t ; / K e y & g t ; & l t ; / a : K e y & g t ; & l t ; a : V a l u e   i : t y p e = " M e a s u r e G r i d V i e w S t a t e I D i a g r a m T a g A d d i t i o n a l I n f o " / & g t ; & l t ; / a : K e y V a l u e O f D i a g r a m O b j e c t K e y a n y T y p e z b w N T n L X & g t ; & l t ; a : K e y V a l u e O f D i a g r a m O b j e c t K e y a n y T y p e z b w N T n L X & g t ; & l t ; a : K e y & g t ; & l t ; K e y & g t ; M e a s u r e s \ A v e r a g e   o f   U N D E R _ E I G H T E E N & l t ; / K e y & g t ; & l t ; / a : K e y & g t ; & l t ; a : V a l u e   i : t y p e = " M e a s u r e G r i d N o d e V i e w S t a t e " & g t ; & l t ; C o l u m n & g t ; 3 & l t ; / C o l u m n & g t ; & l t ; L a y e d O u t & g t ; t r u e & l t ; / L a y e d O u t & g t ; & l t ; W a s U I I n v i s i b l e & g t ; t r u e & l t ; / W a s U I I n v i s i b l e & g t ; & l t ; / a : V a l u e & g t ; & l t ; / a : K e y V a l u e O f D i a g r a m O b j e c t K e y a n y T y p e z b w N T n L X & g t ; & l t ; a : K e y V a l u e O f D i a g r a m O b j e c t K e y a n y T y p e z b w N T n L X & g t ; & l t ; a : K e y & g t ; & l t ; K e y & g t ; M e a s u r e s \ A v e r a g e   o f   U N D E R _ E I G H T E E N \ T a g I n f o \ F o r m u l a & l t ; / K e y & g t ; & l t ; / a : K e y & g t ; & l t ; a : V a l u e   i : t y p e = " M e a s u r e G r i d V i e w S t a t e I D i a g r a m T a g A d d i t i o n a l I n f o " / & g t ; & l t ; / a : K e y V a l u e O f D i a g r a m O b j e c t K e y a n y T y p e z b w N T n L X & g t ; & l t ; a : K e y V a l u e O f D i a g r a m O b j e c t K e y a n y T y p e z b w N T n L X & g t ; & l t ; a : K e y & g t ; & l t ; K e y & g t ; M e a s u r e s \ A v e r a g e   o f   U N D E R _ E I G H T E E N \ T a g I n f o \ V a l u e & l t ; / K e y & g t ; & l t ; / a : K e y & g t ; & l t ; a : V a l u e   i : t y p e = " M e a s u r e G r i d V i e w S t a t e I D i a g r a m T a g A d d i t i o n a l I n f o " / & g t ; & l t ; / a : K e y V a l u e O f D i a g r a m O b j e c t K e y a n y T y p e z b w N T n L X & g t ; & l t ; a : K e y V a l u e O f D i a g r a m O b j e c t K e y a n y T y p e z b w N T n L X & g t ; & l t ; a : K e y & g t ; & l t ; K e y & g t ; M e a s u r e s \ A v e r a g e   o f   E I G H T E E N _ T O _ S I X T Y F O U R & l t ; / K e y & g t ; & l t ; / a : K e y & g t ; & l t ; a : V a l u e   i : t y p e = " M e a s u r e G r i d N o d e V i e w S t a t e " & g t ; & l t ; C o l u m n & g t ; 4 & l t ; / C o l u m n & g t ; & l t ; L a y e d O u t & g t ; t r u e & l t ; / L a y e d O u t & g t ; & l t ; W a s U I I n v i s i b l e & g t ; t r u e & l t ; / W a s U I I n v i s i b l e & g t ; & l t ; / a : V a l u e & g t ; & l t ; / a : K e y V a l u e O f D i a g r a m O b j e c t K e y a n y T y p e z b w N T n L X & g t ; & l t ; a : K e y V a l u e O f D i a g r a m O b j e c t K e y a n y T y p e z b w N T n L X & g t ; & l t ; a : K e y & g t ; & l t ; K e y & g t ; M e a s u r e s \ A v e r a g e   o f   E I G H T E E N _ T O _ S I X T Y F O U R \ T a g I n f o \ F o r m u l a & l t ; / K e y & g t ; & l t ; / a : K e y & g t ; & l t ; a : V a l u e   i : t y p e = " M e a s u r e G r i d V i e w S t a t e I D i a g r a m T a g A d d i t i o n a l I n f o " / & g t ; & l t ; / a : K e y V a l u e O f D i a g r a m O b j e c t K e y a n y T y p e z b w N T n L X & g t ; & l t ; a : K e y V a l u e O f D i a g r a m O b j e c t K e y a n y T y p e z b w N T n L X & g t ; & l t ; a : K e y & g t ; & l t ; K e y & g t ; M e a s u r e s \ A v e r a g e   o f   E I G H T E E N _ T O _ S I X T Y F O U R \ T a g I n f o \ V a l u e & l t ; / K e y & g t ; & l t ; / a : K e y & g t ; & l t ; a : V a l u e   i : t y p e = " M e a s u r e G r i d V i e w S t a t e I D i a g r a m T a g A d d i t i o n a l I n f o " / & g t ; & l t ; / a : K e y V a l u e O f D i a g r a m O b j e c t K e y a n y T y p e z b w N T n L X & g t ; & l t ; a : K e y V a l u e O f D i a g r a m O b j e c t K e y a n y T y p e z b w N T n L X & g t ; & l t ; a : K e y & g t ; & l t ; K e y & g t ; M e a s u r e s \ A v e r a g e   o f   S I X T Y F I V E _ A N D _ O V E R & l t ; / K e y & g t ; & l t ; / a : K e y & g t ; & l t ; a : V a l u e   i : t y p e = " M e a s u r e G r i d N o d e V i e w S t a t e " & g t ; & l t ; C o l u m n & g t ; 5 & l t ; / C o l u m n & g t ; & l t ; L a y e d O u t & g t ; t r u e & l t ; / L a y e d O u t & g t ; & l t ; W a s U I I n v i s i b l e & g t ; t r u e & l t ; / W a s U I I n v i s i b l e & g t ; & l t ; / a : V a l u e & g t ; & l t ; / a : K e y V a l u e O f D i a g r a m O b j e c t K e y a n y T y p e z b w N T n L X & g t ; & l t ; a : K e y V a l u e O f D i a g r a m O b j e c t K e y a n y T y p e z b w N T n L X & g t ; & l t ; a : K e y & g t ; & l t ; K e y & g t ; M e a s u r e s \ A v e r a g e   o f   S I X T Y F I V E _ A N D _ O V E R \ T a g I n f o \ F o r m u l a & l t ; / K e y & g t ; & l t ; / a : K e y & g t ; & l t ; a : V a l u e   i : t y p e = " M e a s u r e G r i d V i e w S t a t e I D i a g r a m T a g A d d i t i o n a l I n f o " / & g t ; & l t ; / a : K e y V a l u e O f D i a g r a m O b j e c t K e y a n y T y p e z b w N T n L X & g t ; & l t ; a : K e y V a l u e O f D i a g r a m O b j e c t K e y a n y T y p e z b w N T n L X & g t ; & l t ; a : K e y & g t ; & l t ; K e y & g t ; M e a s u r e s \ A v e r a g e   o f   S I X T Y F I V E _ A N D _ O V E R \ T a g I n f o \ V a l u e & l t ; / K e y & g t ; & l t ; / a : K e y & g t ; & l t ; a : V a l u e   i : t y p e = " M e a s u r e G r i d V i e w S t a t e I D i a g r a m T a g A d d i t i o n a l I n f o " / & g t ; & l t ; / a : K e y V a l u e O f D i a g r a m O b j e c t K e y a n y T y p e z b w N T n L X & g t ; & l t ; a : K e y V a l u e O f D i a g r a m O b j e c t K e y a n y T y p e z b w N T n L X & g t ; & l t ; a : K e y & g t ; & l t ; K e y & g t ; M e a s u r e s \ S u m   o f   R A T E 1 0 0 K & l t ; / K e y & g t ; & l t ; / a : K e y & g t ; & l t ; a : V a l u e   i : t y p e = " M e a s u r e G r i d N o d e V i e w S t a t e " & g t ; & l t ; C o l u m n & g t ; 2 & l t ; / C o l u m n & g t ; & l t ; L a y e d O u t & g t ; t r u e & l t ; / L a y e d O u t & g t ; & l t ; W a s U I I n v i s i b l e & g t ; t r u e & l t ; / W a s U I I n v i s i b l e & g t ; & l t ; / a : V a l u e & g t ; & l t ; / a : K e y V a l u e O f D i a g r a m O b j e c t K e y a n y T y p e z b w N T n L X & g t ; & l t ; a : K e y V a l u e O f D i a g r a m O b j e c t K e y a n y T y p e z b w N T n L X & g t ; & l t ; a : K e y & g t ; & l t ; K e y & g t ; M e a s u r e s \ S u m   o f   R A T E 1 0 0 K \ T a g I n f o \ F o r m u l a & l t ; / K e y & g t ; & l t ; / a : K e y & g t ; & l t ; a : V a l u e   i : t y p e = " M e a s u r e G r i d V i e w S t a t e I D i a g r a m T a g A d d i t i o n a l I n f o " / & g t ; & l t ; / a : K e y V a l u e O f D i a g r a m O b j e c t K e y a n y T y p e z b w N T n L X & g t ; & l t ; a : K e y V a l u e O f D i a g r a m O b j e c t K e y a n y T y p e z b w N T n L X & g t ; & l t ; a : K e y & g t ; & l t ; K e y & g t ; M e a s u r e s \ S u m   o f   R A T E 1 0 0 K \ T a g I n f o \ V a l u e & l t ; / K e y & g t ; & l t ; / a : K e y & g t ; & l t ; a : V a l u e   i : t y p e = " M e a s u r e G r i d V i e w S t a t e I D i a g r a m T a g A d d i t i o n a l I n f o " / & g t ; & l t ; / a : K e y V a l u e O f D i a g r a m O b j e c t K e y a n y T y p e z b w N T n L X & g t ; & l t ; a : K e y V a l u e O f D i a g r a m O b j e c t K e y a n y T y p e z b w N T n L X & g t ; & l t ; a : K e y & g t ; & l t ; K e y & g t ; M e a s u r e s \ S Q R T   & a m p ; l t ; 1 8 & l t ; / K e y & g t ; & l t ; / a : K e y & g t ; & l t ; a : V a l u e   i : t y p e = " M e a s u r e G r i d N o d e V i e w S t a t e " & g t ; & l t ; L a y e d O u t & g t ; t r u e & l t ; / L a y e d O u t & g t ; & l t ; / a : V a l u e & g t ; & l t ; / a : K e y V a l u e O f D i a g r a m O b j e c t K e y a n y T y p e z b w N T n L X & g t ; & l t ; a : K e y V a l u e O f D i a g r a m O b j e c t K e y a n y T y p e z b w N T n L X & g t ; & l t ; a : K e y & g t ; & l t ; K e y & g t ; M e a s u r e s \ S Q R T   & a m p ; l t ; 1 8 \ T a g I n f o \ F o r m u l a & l t ; / K e y & g t ; & l t ; / a : K e y & g t ; & l t ; a : V a l u e   i : t y p e = " M e a s u r e G r i d V i e w S t a t e I D i a g r a m T a g A d d i t i o n a l I n f o " / & g t ; & l t ; / a : K e y V a l u e O f D i a g r a m O b j e c t K e y a n y T y p e z b w N T n L X & g t ; & l t ; a : K e y V a l u e O f D i a g r a m O b j e c t K e y a n y T y p e z b w N T n L X & g t ; & l t ; a : K e y & g t ; & l t ; K e y & g t ; M e a s u r e s \ S Q R T   & a m p ; l t ; 1 8 \ T a g I n f o \ V a l u e & l t ; / K e y & g t ; & l t ; / a : K e y & g t ; & l t ; a : V a l u e   i : t y p e = " M e a s u r e G r i d V i e w S t a t e I D i a g r a m T a g A d d i t i o n a l I n f o " / & g t ; & l t ; / a : K e y V a l u e O f D i a g r a m O b j e c t K e y a n y T y p e z b w N T n L X & g t ; & l t ; a : K e y V a l u e O f D i a g r a m O b j e c t K e y a n y T y p e z b w N T n L X & g t ; & l t ; a : K e y & g t ; & l t ; K e y & g t ; M e a s u r e s \ S Q R T   1 8 - 6 4 & l t ; / K e y & g t ; & l t ; / a : K e y & g t ; & l t ; a : V a l u e   i : t y p e = " M e a s u r e G r i d N o d e V i e w S t a t e " & g t ; & l t ; L a y e d O u t & g t ; t r u e & l t ; / L a y e d O u t & g t ; & l t ; R o w & g t ; 1 & l t ; / R o w & g t ; & l t ; / a : V a l u e & g t ; & l t ; / a : K e y V a l u e O f D i a g r a m O b j e c t K e y a n y T y p e z b w N T n L X & g t ; & l t ; a : K e y V a l u e O f D i a g r a m O b j e c t K e y a n y T y p e z b w N T n L X & g t ; & l t ; a : K e y & g t ; & l t ; K e y & g t ; M e a s u r e s \ S Q R T   1 8 - 6 4 \ T a g I n f o \ F o r m u l a & l t ; / K e y & g t ; & l t ; / a : K e y & g t ; & l t ; a : V a l u e   i : t y p e = " M e a s u r e G r i d V i e w S t a t e I D i a g r a m T a g A d d i t i o n a l I n f o " / & g t ; & l t ; / a : K e y V a l u e O f D i a g r a m O b j e c t K e y a n y T y p e z b w N T n L X & g t ; & l t ; a : K e y V a l u e O f D i a g r a m O b j e c t K e y a n y T y p e z b w N T n L X & g t ; & l t ; a : K e y & g t ; & l t ; K e y & g t ; M e a s u r e s \ S Q R T   1 8 - 6 4 \ T a g I n f o \ V a l u e & l t ; / K e y & g t ; & l t ; / a : K e y & g t ; & l t ; a : V a l u e   i : t y p e = " M e a s u r e G r i d V i e w S t a t e I D i a g r a m T a g A d d i t i o n a l I n f o " / & g t ; & l t ; / a : K e y V a l u e O f D i a g r a m O b j e c t K e y a n y T y p e z b w N T n L X & g t ; & l t ; a : K e y V a l u e O f D i a g r a m O b j e c t K e y a n y T y p e z b w N T n L X & g t ; & l t ; a : K e y & g t ; & l t ; K e y & g t ; M e a s u r e s \ S Q R T   & a m p ; g t ; = 6 5 & l t ; / K e y & g t ; & l t ; / a : K e y & g t ; & l t ; a : V a l u e   i : t y p e = " M e a s u r e G r i d N o d e V i e w S t a t e " & g t ; & l t ; L a y e d O u t & g t ; t r u e & l t ; / L a y e d O u t & g t ; & l t ; R o w & g t ; 2 & l t ; / R o w & g t ; & l t ; / a : V a l u e & g t ; & l t ; / a : K e y V a l u e O f D i a g r a m O b j e c t K e y a n y T y p e z b w N T n L X & g t ; & l t ; a : K e y V a l u e O f D i a g r a m O b j e c t K e y a n y T y p e z b w N T n L X & g t ; & l t ; a : K e y & g t ; & l t ; K e y & g t ; M e a s u r e s \ S Q R T   & a m p ; g t ; = 6 5 \ T a g I n f o \ F o r m u l a & l t ; / K e y & g t ; & l t ; / a : K e y & g t ; & l t ; a : V a l u e   i : t y p e = " M e a s u r e G r i d V i e w S t a t e I D i a g r a m T a g A d d i t i o n a l I n f o " / & g t ; & l t ; / a : K e y V a l u e O f D i a g r a m O b j e c t K e y a n y T y p e z b w N T n L X & g t ; & l t ; a : K e y V a l u e O f D i a g r a m O b j e c t K e y a n y T y p e z b w N T n L X & g t ; & l t ; a : K e y & g t ; & l t ; K e y & g t ; M e a s u r e s \ S Q R T   & a m p ; g t ; = 6 5 \ T a g I n f o \ V a l u e & l t ; / K e y & g t ; & l t ; / a : K e y & g t ; & l t ; a : V a l u e   i : t y p e = " M e a s u r e G r i d V i e w S t a t e I D i a g r a m T a g A d d i t i o n a l I n f o " / & g t ; & l t ; / a : K e y V a l u e O f D i a g r a m O b j e c t K e y a n y T y p e z b w N T n L X & g t ; & l t ; a : K e y V a l u e O f D i a g r a m O b j e c t K e y a n y T y p e z b w N T n L X & g t ; & l t ; a : K e y & g t ; & l t ; K e y & g t ; M e a s u r e s \ S Q R T   O F   V & l t ; / K e y & g t ; & l t ; / a : K e y & g t ; & l t ; a : V a l u e   i : t y p e = " M e a s u r e G r i d N o d e V i e w S t a t e " & g t ; & l t ; L a y e d O u t & g t ; t r u e & l t ; / L a y e d O u t & g t ; & l t ; R o w & g t ; 3 & l t ; / R o w & g t ; & l t ; / a : V a l u e & g t ; & l t ; / a : K e y V a l u e O f D i a g r a m O b j e c t K e y a n y T y p e z b w N T n L X & g t ; & l t ; a : K e y V a l u e O f D i a g r a m O b j e c t K e y a n y T y p e z b w N T n L X & g t ; & l t ; a : K e y & g t ; & l t ; K e y & g t ; M e a s u r e s \ S Q R T   O F   V \ T a g I n f o \ F o r m u l a & l t ; / K e y & g t ; & l t ; / a : K e y & g t ; & l t ; a : V a l u e   i : t y p e = " M e a s u r e G r i d V i e w S t a t e I D i a g r a m T a g A d d i t i o n a l I n f o " / & g t ; & l t ; / a : K e y V a l u e O f D i a g r a m O b j e c t K e y a n y T y p e z b w N T n L X & g t ; & l t ; a : K e y V a l u e O f D i a g r a m O b j e c t K e y a n y T y p e z b w N T n L X & g t ; & l t ; a : K e y & g t ; & l t ; K e y & g t ; M e a s u r e s \ S Q R T   O F   V \ T a g I n f o \ V a l u e & l t ; / K e y & g t ; & l t ; / a : K e y & g t ; & l t ; a : V a l u e   i : t y p e = " M e a s u r e G r i d V i e w S t a t e I D i a g r a m T a g A d d i t i o n a l I n f o " / & g t ; & l t ; / a : K e y V a l u e O f D i a g r a m O b j e c t K e y a n y T y p e z b w N T n L X & g t ; & l t ; a : K e y V a l u e O f D i a g r a m O b j e c t K e y a n y T y p e z b w N T n L X & g t ; & l t ; a : K e y & g t ; & l t ; K e y & g t ; C o l u m n s \ C O U N T Y & l t ; / K e y & g t ; & l t ; / a : K e y & g t ; & l t ; a : V a l u e   i : t y p e = " M e a s u r e G r i d N o d e V i e w S t a t e " & g t ; & l t ; L a y e d O u t & g t ; t r u e & l t ; / L a y e d O u t & g t ; & l t ; / a : V a l u e & g t ; & l t ; / a : K e y V a l u e O f D i a g r a m O b j e c t K e y a n y T y p e z b w N T n L X & g t ; & l t ; a : K e y V a l u e O f D i a g r a m O b j e c t K e y a n y T y p e z b w N T n L X & g t ; & l t ; a : K e y & g t ; & l t ; K e y & g t ; C o l u m n s \ M E A S U R E & l t ; / K e y & g t ; & l t ; / a : K e y & g t ; & l t ; a : V a l u e   i : t y p e = " M e a s u r e G r i d N o d e V i e w S t a t e " & g t ; & l t ; C o l u m n & g t ; 1 & l t ; / C o l u m n & g t ; & l t ; L a y e d O u t & g t ; t r u e & l t ; / L a y e d O u t & g t ; & l t ; / a : V a l u e & g t ; & l t ; / a : K e y V a l u e O f D i a g r a m O b j e c t K e y a n y T y p e z b w N T n L X & g t ; & l t ; a : K e y V a l u e O f D i a g r a m O b j e c t K e y a n y T y p e z b w N T n L X & g t ; & l t ; a : K e y & g t ; & l t ; K e y & g t ; C o l u m n s \ R A T E 1 0 0 K & l t ; / K e y & g t ; & l t ; / a : K e y & g t ; & l t ; a : V a l u e   i : t y p e = " M e a s u r e G r i d N o d e V i e w S t a t e " & g t ; & l t ; C o l u m n & g t ; 2 & l t ; / C o l u m n & g t ; & l t ; L a y e d O u t & g t ; t r u e & l t ; / L a y e d O u t & g t ; & l t ; / a : V a l u e & g t ; & l t ; / a : K e y V a l u e O f D i a g r a m O b j e c t K e y a n y T y p e z b w N T n L X & g t ; & l t ; a : K e y V a l u e O f D i a g r a m O b j e c t K e y a n y T y p e z b w N T n L X & g t ; & l t ; a : K e y & g t ; & l t ; K e y & g t ; C o l u m n s \ U N D E R _ E I G H T E E N & l t ; / K e y & g t ; & l t ; / a : K e y & g t ; & l t ; a : V a l u e   i : t y p e = " M e a s u r e G r i d N o d e V i e w S t a t e " & g t ; & l t ; C o l u m n & g t ; 3 & l t ; / C o l u m n & g t ; & l t ; L a y e d O u t & g t ; t r u e & l t ; / L a y e d O u t & g t ; & l t ; / a : V a l u e & g t ; & l t ; / a : K e y V a l u e O f D i a g r a m O b j e c t K e y a n y T y p e z b w N T n L X & g t ; & l t ; a : K e y V a l u e O f D i a g r a m O b j e c t K e y a n y T y p e z b w N T n L X & g t ; & l t ; a : K e y & g t ; & l t ; K e y & g t ; C o l u m n s \ E I G H T E E N _ T O _ S I X T Y F O U R & l t ; / K e y & g t ; & l t ; / a : K e y & g t ; & l t ; a : V a l u e   i : t y p e = " M e a s u r e G r i d N o d e V i e w S t a t e " & g t ; & l t ; C o l u m n & g t ; 4 & l t ; / C o l u m n & g t ; & l t ; L a y e d O u t & g t ; t r u e & l t ; / L a y e d O u t & g t ; & l t ; / a : V a l u e & g t ; & l t ; / a : K e y V a l u e O f D i a g r a m O b j e c t K e y a n y T y p e z b w N T n L X & g t ; & l t ; a : K e y V a l u e O f D i a g r a m O b j e c t K e y a n y T y p e z b w N T n L X & g t ; & l t ; a : K e y & g t ; & l t ; K e y & g t ; C o l u m n s \ S I X T Y F I V E _ A N D _ O V E R & l t ; / K e y & g t ; & l t ; / a : K e y & g t ; & l t ; a : V a l u e   i : t y p e = " M e a s u r e G r i d N o d e V i e w S t a t e " & g t ; & l t ; C o l u m n & g t ; 5 & l t ; / C o l u m n & g t ; & l t ; L a y e d O u t & g t ; t r u e & l t ; / L a y e d O u t & g t ; & l t ; / a : V a l u e & g t ; & l t ; / a : K e y V a l u e O f D i a g r a m O b j e c t K e y a n y T y p e z b w N T n L X & g t ; & l t ; a : K e y V a l u e O f D i a g r a m O b j e c t K e y a n y T y p e z b w N T n L X & g t ; & l t ; a : K e y & g t ; & l t ; K e y & g t ; C o l u m n s \ Y E A R & l t ; / K e y & g t ; & l t ; / a : K e y & g t ; & l t ; a : V a l u e   i : t y p e = " M e a s u r e G r i d N o d e V i e w S t a t e " & g t ; & l t ; C o l u m n & g t ; 6 & l t ; / C o l u m n & g t ; & l t ; L a y e d O u t & g t ; t r u e & l t ; / L a y e d O u t & g t ; & l t ; / a : V a l u e & g t ; & l t ; / a : K e y V a l u e O f D i a g r a m O b j e c t K e y a n y T y p e z b w N T n L X & g t ; & l t ; a : K e y V a l u e O f D i a g r a m O b j e c t K e y a n y T y p e z b w N T n L X & g t ; & l t ; a : K e y & g t ; & l t ; K e y & g t ; L i n k s \ & a m p ; l t ; C o l u m n s \ S u m   o f   U N D E R _ E I G H T E E N & a m p ; g t ; - & a m p ; l t ; M e a s u r e s \ U N D E R _ E I G H T E E N & a m p ; g t ; & l t ; / K e y & g t ; & l t ; / a : K e y & g t ; & l t ; a : V a l u e   i : t y p e = " M e a s u r e G r i d V i e w S t a t e I D i a g r a m L i n k " / & g t ; & l t ; / a : K e y V a l u e O f D i a g r a m O b j e c t K e y a n y T y p e z b w N T n L X & g t ; & l t ; a : K e y V a l u e O f D i a g r a m O b j e c t K e y a n y T y p e z b w N T n L X & g t ; & l t ; a : K e y & g t ; & l t ; K e y & g t ; L i n k s \ & a m p ; l t ; C o l u m n s \ S u m   o f   U N D E R _ E I G H T E E N & a m p ; g t ; - & a m p ; l t ; M e a s u r e s \ U N D E R _ E I G H T E E N & a m p ; g t ; \ C O L U M N & l t ; / K e y & g t ; & l t ; / a : K e y & g t ; & l t ; a : V a l u e   i : t y p e = " M e a s u r e G r i d V i e w S t a t e I D i a g r a m L i n k E n d p o i n t " / & g t ; & l t ; / a : K e y V a l u e O f D i a g r a m O b j e c t K e y a n y T y p e z b w N T n L X & g t ; & l t ; a : K e y V a l u e O f D i a g r a m O b j e c t K e y a n y T y p e z b w N T n L X & g t ; & l t ; a : K e y & g t ; & l t ; K e y & g t ; L i n k s \ & a m p ; l t ; C o l u m n s \ S u m   o f   U N D E R _ E I G H T E E N & a m p ; g t ; - & a m p ; l t ; M e a s u r e s \ U N D E R _ E I G H T E E N & a m p ; g t ; \ M E A S U R E & l t ; / K e y & g t ; & l t ; / a : K e y & g t ; & l t ; a : V a l u e   i : t y p e = " M e a s u r e G r i d V i e w S t a t e I D i a g r a m L i n k E n d p o i n t " / & g t ; & l t ; / a : K e y V a l u e O f D i a g r a m O b j e c t K e y a n y T y p e z b w N T n L X & g t ; & l t ; a : K e y V a l u e O f D i a g r a m O b j e c t K e y a n y T y p e z b w N T n L X & g t ; & l t ; a : K e y & g t ; & l t ; K e y & g t ; L i n k s \ & a m p ; l t ; C o l u m n s \ S u m   o f   E I G H T E E N _ T O _ S I X T Y F O U R & a m p ; g t ; - & a m p ; l t ; M e a s u r e s \ E I G H T E E N _ T O _ S I X T Y F O U R & a m p ; g t ; & l t ; / K e y & g t ; & l t ; / a : K e y & g t ; & l t ; a : V a l u e   i : t y p e = " M e a s u r e G r i d V i e w S t a t e I D i a g r a m L i n k " / & g t ; & l t ; / a : K e y V a l u e O f D i a g r a m O b j e c t K e y a n y T y p e z b w N T n L X & g t ; & l t ; a : K e y V a l u e O f D i a g r a m O b j e c t K e y a n y T y p e z b w N T n L X & g t ; & l t ; a : K e y & g t ; & l t ; K e y & g t ; L i n k s \ & a m p ; l t ; C o l u m n s \ S u m   o f   E I G H T E E N _ T O _ S I X T Y F O U R & a m p ; g t ; - & a m p ; l t ; M e a s u r e s \ E I G H T E E N _ T O _ S I X T Y F O U R & a m p ; g t ; \ C O L U M N & l t ; / K e y & g t ; & l t ; / a : K e y & g t ; & l t ; a : V a l u e   i : t y p e = " M e a s u r e G r i d V i e w S t a t e I D i a g r a m L i n k E n d p o i n t " / & g t ; & l t ; / a : K e y V a l u e O f D i a g r a m O b j e c t K e y a n y T y p e z b w N T n L X & g t ; & l t ; a : K e y V a l u e O f D i a g r a m O b j e c t K e y a n y T y p e z b w N T n L X & g t ; & l t ; a : K e y & g t ; & l t ; K e y & g t ; L i n k s \ & a m p ; l t ; C o l u m n s \ S u m   o f   E I G H T E E N _ T O _ S I X T Y F O U R & a m p ; g t ; - & a m p ; l t ; M e a s u r e s \ E I G H T E E N _ T O _ S I X T Y F O U R & a m p ; g t ; \ M E A S U R E & l t ; / K e y & g t ; & l t ; / a : K e y & g t ; & l t ; a : V a l u e   i : t y p e = " M e a s u r e G r i d V i e w S t a t e I D i a g r a m L i n k E n d p o i n t " / & g t ; & l t ; / a : K e y V a l u e O f D i a g r a m O b j e c t K e y a n y T y p e z b w N T n L X & g t ; & l t ; a : K e y V a l u e O f D i a g r a m O b j e c t K e y a n y T y p e z b w N T n L X & g t ; & l t ; a : K e y & g t ; & l t ; K e y & g t ; L i n k s \ & a m p ; l t ; C o l u m n s \ S u m   o f   S I X T Y F I V E _ A N D _ O V E R & a m p ; g t ; - & a m p ; l t ; M e a s u r e s \ S I X T Y F I V E _ A N D _ O V E R & a m p ; g t ; & l t ; / K e y & g t ; & l t ; / a : K e y & g t ; & l t ; a : V a l u e   i : t y p e = " M e a s u r e G r i d V i e w S t a t e I D i a g r a m L i n k " / & g t ; & l t ; / a : K e y V a l u e O f D i a g r a m O b j e c t K e y a n y T y p e z b w N T n L X & g t ; & l t ; a : K e y V a l u e O f D i a g r a m O b j e c t K e y a n y T y p e z b w N T n L X & g t ; & l t ; a : K e y & g t ; & l t ; K e y & g t ; L i n k s \ & a m p ; l t ; C o l u m n s \ S u m   o f   S I X T Y F I V E _ A N D _ O V E R & a m p ; g t ; - & a m p ; l t ; M e a s u r e s \ S I X T Y F I V E _ A N D _ O V E R & a m p ; g t ; \ C O L U M N & l t ; / K e y & g t ; & l t ; / a : K e y & g t ; & l t ; a : V a l u e   i : t y p e = " M e a s u r e G r i d V i e w S t a t e I D i a g r a m L i n k E n d p o i n t " / & g t ; & l t ; / a : K e y V a l u e O f D i a g r a m O b j e c t K e y a n y T y p e z b w N T n L X & g t ; & l t ; a : K e y V a l u e O f D i a g r a m O b j e c t K e y a n y T y p e z b w N T n L X & g t ; & l t ; a : K e y & g t ; & l t ; K e y & g t ; L i n k s \ & a m p ; l t ; C o l u m n s \ S u m   o f   S I X T Y F I V E _ A N D _ O V E R & a m p ; g t ; - & a m p ; l t ; M e a s u r e s \ S I X T Y F I V E _ A N D _ O V E R & a m p ; g t ; \ M E A S U R E & l t ; / K e y & g t ; & l t ; / a : K e y & g t ; & l t ; a : V a l u e   i : t y p e = " M e a s u r e G r i d V i e w S t a t e I D i a g r a m L i n k E n d p o i n t " / & g t ; & l t ; / a : K e y V a l u e O f D i a g r a m O b j e c t K e y a n y T y p e z b w N T n L X & g t ; & l t ; a : K e y V a l u e O f D i a g r a m O b j e c t K e y a n y T y p e z b w N T n L X & g t ; & l t ; a : K e y & g t ; & l t ; K e y & g t ; L i n k s \ & a m p ; l t ; C o l u m n s \ M i n   o f   U N D E R _ E I G H T E E N & a m p ; g t ; - & a m p ; l t ; M e a s u r e s \ U N D E R _ E I G H T E E N & a m p ; g t ; & l t ; / K e y & g t ; & l t ; / a : K e y & g t ; & l t ; a : V a l u e   i : t y p e = " M e a s u r e G r i d V i e w S t a t e I D i a g r a m L i n k " / & g t ; & l t ; / a : K e y V a l u e O f D i a g r a m O b j e c t K e y a n y T y p e z b w N T n L X & g t ; & l t ; a : K e y V a l u e O f D i a g r a m O b j e c t K e y a n y T y p e z b w N T n L X & g t ; & l t ; a : K e y & g t ; & l t ; K e y & g t ; L i n k s \ & a m p ; l t ; C o l u m n s \ M i n   o f   U N D E R _ E I G H T E E N & a m p ; g t ; - & a m p ; l t ; M e a s u r e s \ U N D E R _ E I G H T E E N & a m p ; g t ; \ C O L U M N & l t ; / K e y & g t ; & l t ; / a : K e y & g t ; & l t ; a : V a l u e   i : t y p e = " M e a s u r e G r i d V i e w S t a t e I D i a g r a m L i n k E n d p o i n t " / & g t ; & l t ; / a : K e y V a l u e O f D i a g r a m O b j e c t K e y a n y T y p e z b w N T n L X & g t ; & l t ; a : K e y V a l u e O f D i a g r a m O b j e c t K e y a n y T y p e z b w N T n L X & g t ; & l t ; a : K e y & g t ; & l t ; K e y & g t ; L i n k s \ & a m p ; l t ; C o l u m n s \ M i n   o f   U N D E R _ E I G H T E E N & a m p ; g t ; - & a m p ; l t ; M e a s u r e s \ U N D E R _ E I G H T E E N & a m p ; g t ; \ M E A S U R E & l t ; / K e y & g t ; & l t ; / a : K e y & g t ; & l t ; a : V a l u e   i : t y p e = " M e a s u r e G r i d V i e w S t a t e I D i a g r a m L i n k E n d p o i n t " / & g t ; & l t ; / a : K e y V a l u e O f D i a g r a m O b j e c t K e y a n y T y p e z b w N T n L X & g t ; & l t ; a : K e y V a l u e O f D i a g r a m O b j e c t K e y a n y T y p e z b w N T n L X & g t ; & l t ; a : K e y & g t ; & l t ; K e y & g t ; L i n k s \ & a m p ; l t ; C o l u m n s \ A v e r a g e   o f   U N D E R _ E I G H T E E N & a m p ; g t ; - & a m p ; l t ; M e a s u r e s \ U N D E R _ E I G H T E E N & a m p ; g t ; & l t ; / K e y & g t ; & l t ; / a : K e y & g t ; & l t ; a : V a l u e   i : t y p e = " M e a s u r e G r i d V i e w S t a t e I D i a g r a m L i n k " / & g t ; & l t ; / a : K e y V a l u e O f D i a g r a m O b j e c t K e y a n y T y p e z b w N T n L X & g t ; & l t ; a : K e y V a l u e O f D i a g r a m O b j e c t K e y a n y T y p e z b w N T n L X & g t ; & l t ; a : K e y & g t ; & l t ; K e y & g t ; L i n k s \ & a m p ; l t ; C o l u m n s \ A v e r a g e   o f   U N D E R _ E I G H T E E N & a m p ; g t ; - & a m p ; l t ; M e a s u r e s \ U N D E R _ E I G H T E E N & a m p ; g t ; \ C O L U M N & l t ; / K e y & g t ; & l t ; / a : K e y & g t ; & l t ; a : V a l u e   i : t y p e = " M e a s u r e G r i d V i e w S t a t e I D i a g r a m L i n k E n d p o i n t " / & g t ; & l t ; / a : K e y V a l u e O f D i a g r a m O b j e c t K e y a n y T y p e z b w N T n L X & g t ; & l t ; a : K e y V a l u e O f D i a g r a m O b j e c t K e y a n y T y p e z b w N T n L X & g t ; & l t ; a : K e y & g t ; & l t ; K e y & g t ; L i n k s \ & a m p ; l t ; C o l u m n s \ A v e r a g e   o f   U N D E R _ E I G H T E E N & a m p ; g t ; - & a m p ; l t ; M e a s u r e s \ U N D E R _ E I G H T E E N & a m p ; g t ; \ M E A S U R E & l t ; / K e y & g t ; & l t ; / a : K e y & g t ; & l t ; a : V a l u e   i : t y p e = " M e a s u r e G r i d V i e w S t a t e I D i a g r a m L i n k E n d p o i n t " / & g t ; & l t ; / a : K e y V a l u e O f D i a g r a m O b j e c t K e y a n y T y p e z b w N T n L X & g t ; & l t ; a : K e y V a l u e O f D i a g r a m O b j e c t K e y a n y T y p e z b w N T n L X & g t ; & l t ; a : K e y & g t ; & l t ; K e y & g t ; L i n k s \ & a m p ; l t ; C o l u m n s \ A v e r a g e   o f   E I G H T E E N _ T O _ S I X T Y F O U R & a m p ; g t ; - & a m p ; l t ; M e a s u r e s \ E I G H T E E N _ T O _ S I X T Y F O U R & a m p ; g t ; & l t ; / K e y & g t ; & l t ; / a : K e y & g t ; & l t ; a : V a l u e   i : t y p e = " M e a s u r e G r i d V i e w S t a t e I D i a g r a m L i n k " / & g t ; & l t ; / a : K e y V a l u e O f D i a g r a m O b j e c t K e y a n y T y p e z b w N T n L X & g t ; & l t ; a : K e y V a l u e O f D i a g r a m O b j e c t K e y a n y T y p e z b w N T n L X & g t ; & l t ; a : K e y & g t ; & l t ; K e y & g t ; L i n k s \ & a m p ; l t ; C o l u m n s \ A v e r a g e   o f   E I G H T E E N _ T O _ S I X T Y F O U R & a m p ; g t ; - & a m p ; l t ; M e a s u r e s \ E I G H T E E N _ T O _ S I X T Y F O U R & a m p ; g t ; \ C O L U M N & l t ; / K e y & g t ; & l t ; / a : K e y & g t ; & l t ; a : V a l u e   i : t y p e = " M e a s u r e G r i d V i e w S t a t e I D i a g r a m L i n k E n d p o i n t " / & g t ; & l t ; / a : K e y V a l u e O f D i a g r a m O b j e c t K e y a n y T y p e z b w N T n L X & g t ; & l t ; a : K e y V a l u e O f D i a g r a m O b j e c t K e y a n y T y p e z b w N T n L X & g t ; & l t ; a : K e y & g t ; & l t ; K e y & g t ; L i n k s \ & a m p ; l t ; C o l u m n s \ A v e r a g e   o f   E I G H T E E N _ T O _ S I X T Y F O U R & a m p ; g t ; - & a m p ; l t ; M e a s u r e s \ E I G H T E E N _ T O _ S I X T Y F O U R & a m p ; g t ; \ M E A S U R E & l t ; / K e y & g t ; & l t ; / a : K e y & g t ; & l t ; a : V a l u e   i : t y p e = " M e a s u r e G r i d V i e w S t a t e I D i a g r a m L i n k E n d p o i n t " / & g t ; & l t ; / a : K e y V a l u e O f D i a g r a m O b j e c t K e y a n y T y p e z b w N T n L X & g t ; & l t ; a : K e y V a l u e O f D i a g r a m O b j e c t K e y a n y T y p e z b w N T n L X & g t ; & l t ; a : K e y & g t ; & l t ; K e y & g t ; L i n k s \ & a m p ; l t ; C o l u m n s \ A v e r a g e   o f   S I X T Y F I V E _ A N D _ O V E R & a m p ; g t ; - & a m p ; l t ; M e a s u r e s \ S I X T Y F I V E _ A N D _ O V E R & a m p ; g t ; & l t ; / K e y & g t ; & l t ; / a : K e y & g t ; & l t ; a : V a l u e   i : t y p e = " M e a s u r e G r i d V i e w S t a t e I D i a g r a m L i n k " / & g t ; & l t ; / a : K e y V a l u e O f D i a g r a m O b j e c t K e y a n y T y p e z b w N T n L X & g t ; & l t ; a : K e y V a l u e O f D i a g r a m O b j e c t K e y a n y T y p e z b w N T n L X & g t ; & l t ; a : K e y & g t ; & l t ; K e y & g t ; L i n k s \ & a m p ; l t ; C o l u m n s \ A v e r a g e   o f   S I X T Y F I V E _ A N D _ O V E R & a m p ; g t ; - & a m p ; l t ; M e a s u r e s \ S I X T Y F I V E _ A N D _ O V E R & a m p ; g t ; \ C O L U M N & l t ; / K e y & g t ; & l t ; / a : K e y & g t ; & l t ; a : V a l u e   i : t y p e = " M e a s u r e G r i d V i e w S t a t e I D i a g r a m L i n k E n d p o i n t " / & g t ; & l t ; / a : K e y V a l u e O f D i a g r a m O b j e c t K e y a n y T y p e z b w N T n L X & g t ; & l t ; a : K e y V a l u e O f D i a g r a m O b j e c t K e y a n y T y p e z b w N T n L X & g t ; & l t ; a : K e y & g t ; & l t ; K e y & g t ; L i n k s \ & a m p ; l t ; C o l u m n s \ A v e r a g e   o f   S I X T Y F I V E _ A N D _ O V E R & a m p ; g t ; - & a m p ; l t ; M e a s u r e s \ S I X T Y F I V E _ A N D _ O V E R & a m p ; g t ; \ M E A S U R E & l t ; / K e y & g t ; & l t ; / a : K e y & g t ; & l t ; a : V a l u e   i : t y p e = " M e a s u r e G r i d V i e w S t a t e I D i a g r a m L i n k E n d p o i n t " / & g t ; & l t ; / a : K e y V a l u e O f D i a g r a m O b j e c t K e y a n y T y p e z b w N T n L X & g t ; & l t ; a : K e y V a l u e O f D i a g r a m O b j e c t K e y a n y T y p e z b w N T n L X & g t ; & l t ; a : K e y & g t ; & l t ; K e y & g t ; L i n k s \ & a m p ; l t ; C o l u m n s \ S u m   o f   R A T E 1 0 0 K & a m p ; g t ; - & a m p ; l t ; M e a s u r e s \ R A T E 1 0 0 K & a m p ; g t ; & l t ; / K e y & g t ; & l t ; / a : K e y & g t ; & l t ; a : V a l u e   i : t y p e = " M e a s u r e G r i d V i e w S t a t e I D i a g r a m L i n k " / & g t ; & l t ; / a : K e y V a l u e O f D i a g r a m O b j e c t K e y a n y T y p e z b w N T n L X & g t ; & l t ; a : K e y V a l u e O f D i a g r a m O b j e c t K e y a n y T y p e z b w N T n L X & g t ; & l t ; a : K e y & g t ; & l t ; K e y & g t ; L i n k s \ & a m p ; l t ; C o l u m n s \ S u m   o f   R A T E 1 0 0 K & a m p ; g t ; - & a m p ; l t ; M e a s u r e s \ R A T E 1 0 0 K & a m p ; g t ; \ C O L U M N & l t ; / K e y & g t ; & l t ; / a : K e y & g t ; & l t ; a : V a l u e   i : t y p e = " M e a s u r e G r i d V i e w S t a t e I D i a g r a m L i n k E n d p o i n t " / & g t ; & l t ; / a : K e y V a l u e O f D i a g r a m O b j e c t K e y a n y T y p e z b w N T n L X & g t ; & l t ; a : K e y V a l u e O f D i a g r a m O b j e c t K e y a n y T y p e z b w N T n L X & g t ; & l t ; a : K e y & g t ; & l t ; K e y & g t ; L i n k s \ & a m p ; l t ; C o l u m n s \ S u m   o f   R A T E 1 0 0 K & a m p ; g t ; - & a m p ; l t ; M e a s u r e s \ R A T E 1 0 0 K & a m p ; g t ; \ M E A S U R E & l t ; / K e y & g t ; & l t ; / a : K e y & g t ; & l t ; a : V a l u e   i : t y p e = " M e a s u r e G r i d V i e w S t a t e I D i a g r a m L i n k E n d p o i n t " / & g t ; & l t ; / a : K e y V a l u e O f D i a g r a m O b j e c t K e y a n y T y p e z b w N T n L X & g t ; & l t ; / V i e w S t a t e s & g t ; & l t ; / D i a g r a m M a n a g e r . S e r i a l i z a b l e D i a g r a m & g t ; & l t ; D i a g r a m M a n a g e r . S e r i a l i z a b l e D i a g r a m & g t ; & l t ; A d a p t e r   i : t y p e = " M e a s u r e D i a g r a m S a n d b o x A d a p t e r " & g t ; & l t ; T a b l e N a m e & g t ; Z I P C O D E & 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 i : t y p e = " S a n d b o x E d i t o r M e a s u r e G r i d K e y " & g t ; & l t ; T a b l e N a m e & g t ; Z I P C O D E & l t ; / T a b l e N a m e & g t ; & l t ; / K e y & g t ; & l t ; M a i n t a i n e r 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A v e r a g e & l t ; / K e y & g t ; & l t ; / D i a g r a m O b j e c t K e y & g t ; & l t ; D i a g r a m O b j e c t K e y & g t ; & l t ; K e y & g t ; A c t i o n s \ A u t o M e a s u r e _ C o u n t & l t ; / K e y & g t ; & l t ; / D i a g r a m O b j e c t K e y & g t ; & l t ; D i a g r a m O b j e c t K e y & g t ; & l t ; K e y & g t ; A c t i o n s \ A u t o M e a s u r e _ M a x & l t ; / K e y & g t ; & l t ; / D i a g r a m O b j e c t K e y & g t ; & l t ; D i a g r a m O b j e c t K e y & g t ; & l t ; K e y & g t ; A c t i o n s \ A u t o M e a s u r e _ M i n & l t ; / K e y & g t ; & l t ; / D i a g r a m O b j e c t K e y & g t ; & l t ; D i a g r a m O b j e c t K e y & g t ; & l t ; K e y & g t ; A c t i o n s \ A u t o M e a s u r e _ D i s t i n c t C o u n t & 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 r e a d o n l y & l t ; / K e y & g t ; & l t ; / D i a g r a m O b j e c t K e y & g t ; & l t ; D i a g r a m O b j e c t K e y & g t ; & l t ; K e y & g t ; M e a s u r e s \ S Q R T   & a m p ; l t ;   1 8 & l t ; / K e y & g t ; & l t ; / D i a g r a m O b j e c t K e y & g t ; & l t ; D i a g r a m O b j e c t K e y & g t ; & l t ; K e y & g t ; M e a s u r e s \ S Q R T   & a m p ; l t ;   1 8 \ T a g I n f o \ F o r m u l a & l t ; / K e y & g t ; & l t ; / D i a g r a m O b j e c t K e y & g t ; & l t ; D i a g r a m O b j e c t K e y & g t ; & l t ; K e y & g t ; M e a s u r e s \ S Q R T   & a m p ; l t ;   1 8 \ T a g I n f o \ V a l u e & l t ; / K e y & g t ; & l t ; / D i a g r a m O b j e c t K e y & g t ; & l t ; D i a g r a m O b j e c t K e y & g t ; & l t ; K e y & g t ; M e a s u r e s \ S Q R T   1 8   -   6 4 & l t ; / K e y & g t ; & l t ; / D i a g r a m O b j e c t K e y & g t ; & l t ; D i a g r a m O b j e c t K e y & g t ; & l t ; K e y & g t ; M e a s u r e s \ S Q R T   1 8   -   6 4 \ T a g I n f o \ F o r m u l a & l t ; / K e y & g t ; & l t ; / D i a g r a m O b j e c t K e y & g t ; & l t ; D i a g r a m O b j e c t K e y & g t ; & l t ; K e y & g t ; M e a s u r e s \ S Q R T   1 8   -   6 4 \ T a g I n f o \ V a l u e & l t ; / K e y & g t ; & l t ; / D i a g r a m O b j e c t K e y & g t ; & l t ; D i a g r a m O b j e c t K e y & g t ; & l t ; K e y & g t ; M e a s u r e s \ S Q R T   & a m p ; g t ; =   6 5 & l t ; / K e y & g t ; & l t ; / D i a g r a m O b j e c t K e y & g t ; & l t ; D i a g r a m O b j e c t K e y & g t ; & l t ; K e y & g t ; M e a s u r e s \ S Q R T   & a m p ; g t ; =   6 5 \ T a g I n f o \ F o r m u l a & l t ; / K e y & g t ; & l t ; / D i a g r a m O b j e c t K e y & g t ; & l t ; D i a g r a m O b j e c t K e y & g t ; & l t ; K e y & g t ; M e a s u r e s \ S Q R T   & a m p ; g t ; =   6 5 \ T a g I n f o \ V a l u e & l t ; / K e y & g t ; & l t ; / D i a g r a m O b j e c t K e y & g t ; & l t ; D i a g r a m O b j e c t K e y & g t ; & l t ; K e y & g t ; M e a s u r e s \ S Q R T   O F   V a r & l t ; / K e y & g t ; & l t ; / D i a g r a m O b j e c t K e y & g t ; & l t ; D i a g r a m O b j e c t K e y & g t ; & l t ; K e y & g t ; M e a s u r e s \ S Q R T   O F   V a r \ T a g I n f o \ F o r m u l a & l t ; / K e y & g t ; & l t ; / D i a g r a m O b j e c t K e y & g t ; & l t ; D i a g r a m O b j e c t K e y & g t ; & l t ; K e y & g t ; M e a s u r e s \ S Q R T   O F   V a r \ T a g I n f o \ V a l u e & l t ; / K e y & g t ; & l t ; / D i a g r a m O b j e c t K e y & g t ; & l t ; D i a g r a m O b j e c t K e y & g t ; & l t ; K e y & g t ; M e a s u r e s \ S u m   o f   R A T E 1 0 0 K   2 & l t ; / K e y & g t ; & l t ; / D i a g r a m O b j e c t K e y & g t ; & l t ; D i a g r a m O b j e c t K e y & g t ; & l t ; K e y & g t ; M e a s u r e s \ S u m   o f   R A T E 1 0 0 K   2 \ T a g I n f o \ F o r m u l a & l t ; / K e y & g t ; & l t ; / D i a g r a m O b j e c t K e y & g t ; & l t ; D i a g r a m O b j e c t K e y & g t ; & l t ; K e y & g t ; M e a s u r e s \ S u m   o f   R A T E 1 0 0 K   2 \ T a g I n f o \ V a l u e & l t ; / K e y & g t ; & l t ; / D i a g r a m O b j e c t K e y & g t ; & l t ; D i a g r a m O b j e c t K e y & g t ; & l t ; K e y & g t ; M e a s u r e s \ A v e r a g e   o f   R A T E 1 0 0 K & l t ; / K e y & g t ; & l t ; / D i a g r a m O b j e c t K e y & g t ; & l t ; D i a g r a m O b j e c t K e y & g t ; & l t ; K e y & g t ; M e a s u r e s \ A v e r a g e   o f   R A T E 1 0 0 K \ T a g I n f o \ F o r m u l a & l t ; / K e y & g t ; & l t ; / D i a g r a m O b j e c t K e y & g t ; & l t ; D i a g r a m O b j e c t K e y & g t ; & l t ; K e y & g t ; M e a s u r e s \ A v e r a g e   o f   R A T E 1 0 0 K \ T a g I n f o \ V a l u e & l t ; / K e y & g t ; & l t ; / D i a g r a m O b j e c t K e y & g t ; & l t ; D i a g r a m O b j e c t K e y & g t ; & l t ; K e y & g t ; M e a s u r e s \ S u m   o f   U N D E R _ E I G H T E E N   2 & l t ; / K e y & g t ; & l t ; / D i a g r a m O b j e c t K e y & g t ; & l t ; D i a g r a m O b j e c t K e y & g t ; & l t ; K e y & g t ; M e a s u r e s \ S u m   o f   U N D E R _ E I G H T E E N   2 \ T a g I n f o \ F o r m u l a & l t ; / K e y & g t ; & l t ; / D i a g r a m O b j e c t K e y & g t ; & l t ; D i a g r a m O b j e c t K e y & g t ; & l t ; K e y & g t ; M e a s u r e s \ S u m   o f   U N D E R _ E I G H T E E N   2 \ T a g I n f o \ V a l u e & l t ; / K e y & g t ; & l t ; / D i a g r a m O b j e c t K e y & g t ; & l t ; D i a g r a m O b j e c t K e y & g t ; & l t ; K e y & g t ; M e a s u r e s \ A v e r a g e   o f   U N D E R _ E I G H T E E N   2 & l t ; / K e y & g t ; & l t ; / D i a g r a m O b j e c t K e y & g t ; & l t ; D i a g r a m O b j e c t K e y & g t ; & l t ; K e y & g t ; M e a s u r e s \ A v e r a g e   o f   U N D E R _ E I G H T E E N   2 \ T a g I n f o \ F o r m u l a & l t ; / K e y & g t ; & l t ; / D i a g r a m O b j e c t K e y & g t ; & l t ; D i a g r a m O b j e c t K e y & g t ; & l t ; K e y & g t ; M e a s u r e s \ A v e r a g e   o f   U N D E R _ E I G H T E E N   2 \ T a g I n f o \ V a l u e & l t ; / K e y & g t ; & l t ; / D i a g r a m O b j e c t K e y & g t ; & l t ; D i a g r a m O b j e c t K e y & g t ; & l t ; K e y & g t ; M e a s u r e s \ S u m   o f   E I G H T E E N _ T O _ S I X T Y F O U R   2 & l t ; / K e y & g t ; & l t ; / D i a g r a m O b j e c t K e y & g t ; & l t ; D i a g r a m O b j e c t K e y & g t ; & l t ; K e y & g t ; M e a s u r e s \ S u m   o f   E I G H T E E N _ T O _ S I X T Y F O U R   2 \ T a g I n f o \ F o r m u l a & l t ; / K e y & g t ; & l t ; / D i a g r a m O b j e c t K e y & g t ; & l t ; D i a g r a m O b j e c t K e y & g t ; & l t ; K e y & g t ; M e a s u r e s \ S u m   o f   E I G H T E E N _ T O _ S I X T Y F O U R   2 \ T a g I n f o \ V a l u e & l t ; / K e y & g t ; & l t ; / D i a g r a m O b j e c t K e y & g t ; & l t ; D i a g r a m O b j e c t K e y & g t ; & l t ; K e y & g t ; M e a s u r e s \ A v e r a g e   o f   E I G H T E E N _ T O _ S I X T Y F O U R   2 & l t ; / K e y & g t ; & l t ; / D i a g r a m O b j e c t K e y & g t ; & l t ; D i a g r a m O b j e c t K e y & g t ; & l t ; K e y & g t ; M e a s u r e s \ A v e r a g e   o f   E I G H T E E N _ T O _ S I X T Y F O U R   2 \ T a g I n f o \ F o r m u l a & l t ; / K e y & g t ; & l t ; / D i a g r a m O b j e c t K e y & g t ; & l t ; D i a g r a m O b j e c t K e y & g t ; & l t ; K e y & g t ; M e a s u r e s \ A v e r a g e   o f   E I G H T E E N _ T O _ S I X T Y F O U R   2 \ T a g I n f o \ V a l u e & l t ; / K e y & g t ; & l t ; / D i a g r a m O b j e c t K e y & g t ; & l t ; D i a g r a m O b j e c t K e y & g t ; & l t ; K e y & g t ; M e a s u r e s \ S u m   o f   S I X T Y F I V E _ A N D _ O V E R   2 & l t ; / K e y & g t ; & l t ; / D i a g r a m O b j e c t K e y & g t ; & l t ; D i a g r a m O b j e c t K e y & g t ; & l t ; K e y & g t ; M e a s u r e s \ S u m   o f   S I X T Y F I V E _ A N D _ O V E R   2 \ T a g I n f o \ F o r m u l a & l t ; / K e y & g t ; & l t ; / D i a g r a m O b j e c t K e y & g t ; & l t ; D i a g r a m O b j e c t K e y & g t ; & l t ; K e y & g t ; M e a s u r e s \ S u m   o f   S I X T Y F I V E _ A N D _ O V E R   2 \ T a g I n f o \ V a l u e & l t ; / K e y & g t ; & l t ; / D i a g r a m O b j e c t K e y & g t ; & l t ; D i a g r a m O b j e c t K e y & g t ; & l t ; K e y & g t ; M e a s u r e s \ A v e r a g e   o f   S I X T Y F I V E _ A N D _ O V E R   2 & l t ; / K e y & g t ; & l t ; / D i a g r a m O b j e c t K e y & g t ; & l t ; D i a g r a m O b j e c t K e y & g t ; & l t ; K e y & g t ; M e a s u r e s \ A v e r a g e   o f   S I X T Y F I V E _ A N D _ O V E R   2 \ T a g I n f o \ F o r m u l a & l t ; / K e y & g t ; & l t ; / D i a g r a m O b j e c t K e y & g t ; & l t ; D i a g r a m O b j e c t K e y & g t ; & l t ; K e y & g t ; M e a s u r e s \ A v e r a g e   o f   S I X T Y F I V E _ A N D _ O V E R   2 \ T a g I n f o \ V a l u e & l t ; / K e y & g t ; & l t ; / D i a g r a m O b j e c t K e y & g t ; & l t ; D i a g r a m O b j e c t K e y & g t ; & l t ; K e y & g t ; M e a s u r e s \ S u m   o f   Y E A R & l t ; / K e y & g t ; & l t ; / D i a g r a m O b j e c t K e y & g t ; & l t ; D i a g r a m O b j e c t K e y & g t ; & l t ; K e y & g t ; M e a s u r e s \ S u m   o f   Y E A R \ T a g I n f o \ F o r m u l a & l t ; / K e y & g t ; & l t ; / D i a g r a m O b j e c t K e y & g t ; & l t ; D i a g r a m O b j e c t K e y & g t ; & l t ; K e y & g t ; M e a s u r e s \ S u m   o f   Y E A R \ T a g I n f o \ V a l u e & l t ; / K e y & g t ; & l t ; / D i a g r a m O b j e c t K e y & g t ; & l t ; D i a g r a m O b j e c t K e y & g t ; & l t ; K e y & g t ; C o l u m n s \ P T _ Z I P & l t ; / K e y & g t ; & l t ; / D i a g r a m O b j e c t K e y & g t ; & l t ; D i a g r a m O b j e c t K e y & g t ; & l t ; K e y & g t ; C o l u m n s \ M E A S U R E & l t ; / K e y & g t ; & l t ; / D i a g r a m O b j e c t K e y & g t ; & l t ; D i a g r a m O b j e c t K e y & g t ; & l t ; K e y & g t ; C o l u m n s \ R A T E 1 0 0 K & l t ; / K e y & g t ; & l t ; / D i a g r a m O b j e c t K e y & g t ; & l t ; D i a g r a m O b j e c t K e y & g t ; & l t ; K e y & g t ; C o l u m n s \ U N D E R _ E I G H T E E N & l t ; / K e y & g t ; & l t ; / D i a g r a m O b j e c t K e y & g t ; & l t ; D i a g r a m O b j e c t K e y & g t ; & l t ; K e y & g t ; C o l u m n s \ E I G H T E E N _ T O _ S I X T Y F O U R & l t ; / K e y & g t ; & l t ; / D i a g r a m O b j e c t K e y & g t ; & l t ; D i a g r a m O b j e c t K e y & g t ; & l t ; K e y & g t ; C o l u m n s \ S I X T Y F I V E _ A N D _ O V E R & l t ; / K e y & g t ; & l t ; / D i a g r a m O b j e c t K e y & g t ; & l t ; D i a g r a m O b j e c t K e y & g t ; & l t ; K e y & g t ; C o l u m n s \ Y E A R & l t ; / K e y & g t ; & l t ; / D i a g r a m O b j e c t K e y & g t ; & l t ; D i a g r a m O b j e c t K e y & g t ; & l t ; K e y & g t ; L i n k s \ & a m p ; l t ; C o l u m n s \ S u m   o f   R A T E 1 0 0 K   2 & a m p ; g t ; - & a m p ; l t ; M e a s u r e s \ R A T E 1 0 0 K & a m p ; g t ; & l t ; / K e y & g t ; & l t ; / D i a g r a m O b j e c t K e y & g t ; & l t ; D i a g r a m O b j e c t K e y & g t ; & l t ; K e y & g t ; L i n k s \ & a m p ; l t ; C o l u m n s \ S u m   o f   R A T E 1 0 0 K   2 & a m p ; g t ; - & a m p ; l t ; M e a s u r e s \ R A T E 1 0 0 K & a m p ; g t ; \ C O L U M N & l t ; / K e y & g t ; & l t ; / D i a g r a m O b j e c t K e y & g t ; & l t ; D i a g r a m O b j e c t K e y & g t ; & l t ; K e y & g t ; L i n k s \ & a m p ; l t ; C o l u m n s \ S u m   o f   R A T E 1 0 0 K   2 & a m p ; g t ; - & a m p ; l t ; M e a s u r e s \ R A T E 1 0 0 K & a m p ; g t ; \ M E A S U R E & l t ; / K e y & g t ; & l t ; / D i a g r a m O b j e c t K e y & g t ; & l t ; D i a g r a m O b j e c t K e y & g t ; & l t ; K e y & g t ; L i n k s \ & a m p ; l t ; C o l u m n s \ A v e r a g e   o f   R A T E 1 0 0 K & a m p ; g t ; - & a m p ; l t ; M e a s u r e s \ R A T E 1 0 0 K & a m p ; g t ; & l t ; / K e y & g t ; & l t ; / D i a g r a m O b j e c t K e y & g t ; & l t ; D i a g r a m O b j e c t K e y & g t ; & l t ; K e y & g t ; L i n k s \ & a m p ; l t ; C o l u m n s \ A v e r a g e   o f   R A T E 1 0 0 K & a m p ; g t ; - & a m p ; l t ; M e a s u r e s \ R A T E 1 0 0 K & a m p ; g t ; \ C O L U M N & l t ; / K e y & g t ; & l t ; / D i a g r a m O b j e c t K e y & g t ; & l t ; D i a g r a m O b j e c t K e y & g t ; & l t ; K e y & g t ; L i n k s \ & a m p ; l t ; C o l u m n s \ A v e r a g e   o f   R A T E 1 0 0 K & a m p ; g t ; - & a m p ; l t ; M e a s u r e s \ R A T E 1 0 0 K & a m p ; g t ; \ M E A S U R E & l t ; / K e y & g t ; & l t ; / D i a g r a m O b j e c t K e y & g t ; & l t ; D i a g r a m O b j e c t K e y & g t ; & l t ; K e y & g t ; L i n k s \ & a m p ; l t ; C o l u m n s \ S u m   o f   U N D E R _ E I G H T E E N   2 & a m p ; g t ; - & a m p ; l t ; M e a s u r e s \ U N D E R _ E I G H T E E N & a m p ; g t ; & l t ; / K e y & g t ; & l t ; / D i a g r a m O b j e c t K e y & g t ; & l t ; D i a g r a m O b j e c t K e y & g t ; & l t ; K e y & g t ; L i n k s \ & a m p ; l t ; C o l u m n s \ S u m   o f   U N D E R _ E I G H T E E N   2 & a m p ; g t ; - & a m p ; l t ; M e a s u r e s \ U N D E R _ E I G H T E E N & a m p ; g t ; \ C O L U M N & l t ; / K e y & g t ; & l t ; / D i a g r a m O b j e c t K e y & g t ; & l t ; D i a g r a m O b j e c t K e y & g t ; & l t ; K e y & g t ; L i n k s \ & a m p ; l t ; C o l u m n s \ S u m   o f   U N D E R _ E I G H T E E N   2 & a m p ; g t ; - & a m p ; l t ; M e a s u r e s \ U N D E R _ E I G H T E E N & a m p ; g t ; \ M E A S U R E & l t ; / K e y & g t ; & l t ; / D i a g r a m O b j e c t K e y & g t ; & l t ; D i a g r a m O b j e c t K e y & g t ; & l t ; K e y & g t ; L i n k s \ & a m p ; l t ; C o l u m n s \ A v e r a g e   o f   U N D E R _ E I G H T E E N   2 & a m p ; g t ; - & a m p ; l t ; M e a s u r e s \ U N D E R _ E I G H T E E N & a m p ; g t ; & l t ; / K e y & g t ; & l t ; / D i a g r a m O b j e c t K e y & g t ; & l t ; D i a g r a m O b j e c t K e y & g t ; & l t ; K e y & g t ; L i n k s \ & a m p ; l t ; C o l u m n s \ A v e r a g e   o f   U N D E R _ E I G H T E E N   2 & a m p ; g t ; - & a m p ; l t ; M e a s u r e s \ U N D E R _ E I G H T E E N & a m p ; g t ; \ C O L U M N & l t ; / K e y & g t ; & l t ; / D i a g r a m O b j e c t K e y & g t ; & l t ; D i a g r a m O b j e c t K e y & g t ; & l t ; K e y & g t ; L i n k s \ & a m p ; l t ; C o l u m n s \ A v e r a g e   o f   U N D E R _ E I G H T E E N   2 & a m p ; g t ; - & a m p ; l t ; M e a s u r e s \ U N D E R _ E I G H T E E N & a m p ; g t ; \ M E A S U R E & l t ; / K e y & g t ; & l t ; / D i a g r a m O b j e c t K e y & g t ; & l t ; D i a g r a m O b j e c t K e y & g t ; & l t ; K e y & g t ; L i n k s \ & a m p ; l t ; C o l u m n s \ S u m   o f   E I G H T E E N _ T O _ S I X T Y F O U R   2 & a m p ; g t ; - & a m p ; l t ; M e a s u r e s \ E I G H T E E N _ T O _ S I X T Y F O U R & a m p ; g t ; & l t ; / K e y & g t ; & l t ; / D i a g r a m O b j e c t K e y & g t ; & l t ; D i a g r a m O b j e c t K e y & g t ; & l t ; K e y & g t ; L i n k s \ & a m p ; l t ; C o l u m n s \ S u m   o f   E I G H T E E N _ T O _ S I X T Y F O U R   2 & a m p ; g t ; - & a m p ; l t ; M e a s u r e s \ E I G H T E E N _ T O _ S I X T Y F O U R & a m p ; g t ; \ C O L U M N & l t ; / K e y & g t ; & l t ; / D i a g r a m O b j e c t K e y & g t ; & l t ; D i a g r a m O b j e c t K e y & g t ; & l t ; K e y & g t ; L i n k s \ & a m p ; l t ; C o l u m n s \ S u m   o f   E I G H T E E N _ T O _ S I X T Y F O U R   2 & a m p ; g t ; - & a m p ; l t ; M e a s u r e s \ E I G H T E E N _ T O _ S I X T Y F O U R & a m p ; g t ; \ M E A S U R E & l t ; / K e y & g t ; & l t ; / D i a g r a m O b j e c t K e y & g t ; & l t ; D i a g r a m O b j e c t K e y & g t ; & l t ; K e y & g t ; L i n k s \ & a m p ; l t ; C o l u m n s \ A v e r a g e   o f   E I G H T E E N _ T O _ S I X T Y F O U R   2 & a m p ; g t ; - & a m p ; l t ; M e a s u r e s \ E I G H T E E N _ T O _ S I X T Y F O U R & a m p ; g t ; & l t ; / K e y & g t ; & l t ; / D i a g r a m O b j e c t K e y & g t ; & l t ; D i a g r a m O b j e c t K e y & g t ; & l t ; K e y & g t ; L i n k s \ & a m p ; l t ; C o l u m n s \ A v e r a g e   o f   E I G H T E E N _ T O _ S I X T Y F O U R   2 & a m p ; g t ; - & a m p ; l t ; M e a s u r e s \ E I G H T E E N _ T O _ S I X T Y F O U R & a m p ; g t ; \ C O L U M N & l t ; / K e y & g t ; & l t ; / D i a g r a m O b j e c t K e y & g t ; & l t ; D i a g r a m O b j e c t K e y & g t ; & l t ; K e y & g t ; L i n k s \ & a m p ; l t ; C o l u m n s \ A v e r a g e   o f   E I G H T E E N _ T O _ S I X T Y F O U R   2 & a m p ; g t ; - & a m p ; l t ; M e a s u r e s \ E I G H T E E N _ T O _ S I X T Y F O U R & a m p ; g t ; \ M E A S U R E & l t ; / K e y & g t ; & l t ; / D i a g r a m O b j e c t K e y & g t ; & l t ; D i a g r a m O b j e c t K e y & g t ; & l t ; K e y & g t ; L i n k s \ & a m p ; l t ; C o l u m n s \ S u m   o f   S I X T Y F I V E _ A N D _ O V E R   2 & a m p ; g t ; - & a m p ; l t ; M e a s u r e s \ S I X T Y F I V E _ A N D _ O V E R & a m p ; g t ; & l t ; / K e y & g t ; & l t ; / D i a g r a m O b j e c t K e y & g t ; & l t ; D i a g r a m O b j e c t K e y & g t ; & l t ; K e y & g t ; L i n k s \ & a m p ; l t ; C o l u m n s \ S u m   o f   S I X T Y F I V E _ A N D _ O V E R   2 & a m p ; g t ; - & a m p ; l t ; M e a s u r e s \ S I X T Y F I V E _ A N D _ O V E R & a m p ; g t ; \ C O L U M N & l t ; / K e y & g t ; & l t ; / D i a g r a m O b j e c t K e y & g t ; & l t ; D i a g r a m O b j e c t K e y & g t ; & l t ; K e y & g t ; L i n k s \ & a m p ; l t ; C o l u m n s \ S u m   o f   S I X T Y F I V E _ A N D _ O V E R   2 & a m p ; g t ; - & a m p ; l t ; M e a s u r e s \ S I X T Y F I V E _ A N D _ O V E R & a m p ; g t ; \ M E A S U R E & l t ; / K e y & g t ; & l t ; / D i a g r a m O b j e c t K e y & g t ; & l t ; D i a g r a m O b j e c t K e y & g t ; & l t ; K e y & g t ; L i n k s \ & a m p ; l t ; C o l u m n s \ A v e r a g e   o f   S I X T Y F I V E _ A N D _ O V E R   2 & a m p ; g t ; - & a m p ; l t ; M e a s u r e s \ S I X T Y F I V E _ A N D _ O V E R & a m p ; g t ; & l t ; / K e y & g t ; & l t ; / D i a g r a m O b j e c t K e y & g t ; & l t ; D i a g r a m O b j e c t K e y & g t ; & l t ; K e y & g t ; L i n k s \ & a m p ; l t ; C o l u m n s \ A v e r a g e   o f   S I X T Y F I V E _ A N D _ O V E R   2 & a m p ; g t ; - & a m p ; l t ; M e a s u r e s \ S I X T Y F I V E _ A N D _ O V E R & a m p ; g t ; \ C O L U M N & l t ; / K e y & g t ; & l t ; / D i a g r a m O b j e c t K e y & g t ; & l t ; D i a g r a m O b j e c t K e y & g t ; & l t ; K e y & g t ; L i n k s \ & a m p ; l t ; C o l u m n s \ A v e r a g e   o f   S I X T Y F I V E _ A N D _ O V E R   2 & a m p ; g t ; - & a m p ; l t ; M e a s u r e s \ S I X T Y F I V E _ A N D _ O V E R & a m p ; g t ; \ M E A S U R E & l t ; / K e y & g t ; & l t ; / D i a g r a m O b j e c t K e y & g t ; & l t ; D i a g r a m O b j e c t K e y & g t ; & l t ; K e y & g t ; L i n k s \ & a m p ; l t ; C o l u m n s \ S u m   o f   Y E A R & a m p ; g t ; - & a m p ; l t ; M e a s u r e s \ Y E A R & a m p ; g t ; & l t ; / K e y & g t ; & l t ; / D i a g r a m O b j e c t K e y & g t ; & l t ; D i a g r a m O b j e c t K e y & g t ; & l t ; K e y & g t ; L i n k s \ & a m p ; l t ; C o l u m n s \ S u m   o f   Y E A R & a m p ; g t ; - & a m p ; l t ; M e a s u r e s \ Y E A R & a m p ; g t ; \ C O L U M N & l t ; / K e y & g t ; & l t ; / D i a g r a m O b j e c t K e y & g t ; & l t ; D i a g r a m O b j e c t K e y & g t ; & l t ; K e y & g t ; L i n k s \ & a m p ; l t ; C o l u m n s \ S u m   o f   Y E A R & a m p ; g t ; - & a m p ; l t ; M e a s u r e s \ Y E A R & 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S Q R T   & a m p ; l t ;   1 8 & l t ; / K e y & g t ; & l t ; / a : K e y & g t ; & l t ; a : V a l u e   i : t y p e = " M e a s u r e G r i d N o d e V i e w S t a t e " & g t ; & l t ; L a y e d O u t & g t ; t r u e & l t ; / L a y e d O u t & g t ; & l t ; / a : V a l u e & g t ; & l t ; / a : K e y V a l u e O f D i a g r a m O b j e c t K e y a n y T y p e z b w N T n L X & g t ; & l t ; a : K e y V a l u e O f D i a g r a m O b j e c t K e y a n y T y p e z b w N T n L X & g t ; & l t ; a : K e y & g t ; & l t ; K e y & g t ; M e a s u r e s \ S Q R T   & a m p ; l t ;   1 8 \ T a g I n f o \ F o r m u l a & l t ; / K e y & g t ; & l t ; / a : K e y & g t ; & l t ; a : V a l u e   i : t y p e = " M e a s u r e G r i d V i e w S t a t e I D i a g r a m T a g A d d i t i o n a l I n f o " / & g t ; & l t ; / a : K e y V a l u e O f D i a g r a m O b j e c t K e y a n y T y p e z b w N T n L X & g t ; & l t ; a : K e y V a l u e O f D i a g r a m O b j e c t K e y a n y T y p e z b w N T n L X & g t ; & l t ; a : K e y & g t ; & l t ; K e y & g t ; M e a s u r e s \ S Q R T   & a m p ; l t ;   1 8 \ T a g I n f o \ V a l u e & l t ; / K e y & g t ; & l t ; / a : K e y & g t ; & l t ; a : V a l u e   i : t y p e = " M e a s u r e G r i d V i e w S t a t e I D i a g r a m T a g A d d i t i o n a l I n f o " / & g t ; & l t ; / a : K e y V a l u e O f D i a g r a m O b j e c t K e y a n y T y p e z b w N T n L X & g t ; & l t ; a : K e y V a l u e O f D i a g r a m O b j e c t K e y a n y T y p e z b w N T n L X & g t ; & l t ; a : K e y & g t ; & l t ; K e y & g t ; M e a s u r e s \ S Q R T   1 8   -   6 4 & l t ; / K e y & g t ; & l t ; / a : K e y & g t ; & l t ; a : V a l u e   i : t y p e = " M e a s u r e G r i d N o d e V i e w S t a t e " & g t ; & l t ; L a y e d O u t & g t ; t r u e & l t ; / L a y e d O u t & g t ; & l t ; R o w & g t ; 1 & l t ; / R o w & g t ; & l t ; / a : V a l u e & g t ; & l t ; / a : K e y V a l u e O f D i a g r a m O b j e c t K e y a n y T y p e z b w N T n L X & g t ; & l t ; a : K e y V a l u e O f D i a g r a m O b j e c t K e y a n y T y p e z b w N T n L X & g t ; & l t ; a : K e y & g t ; & l t ; K e y & g t ; M e a s u r e s \ S Q R T   1 8   -   6 4 \ T a g I n f o \ F o r m u l a & l t ; / K e y & g t ; & l t ; / a : K e y & g t ; & l t ; a : V a l u e   i : t y p e = " M e a s u r e G r i d V i e w S t a t e I D i a g r a m T a g A d d i t i o n a l I n f o " / & g t ; & l t ; / a : K e y V a l u e O f D i a g r a m O b j e c t K e y a n y T y p e z b w N T n L X & g t ; & l t ; a : K e y V a l u e O f D i a g r a m O b j e c t K e y a n y T y p e z b w N T n L X & g t ; & l t ; a : K e y & g t ; & l t ; K e y & g t ; M e a s u r e s \ S Q R T   1 8   -   6 4 \ T a g I n f o \ V a l u e & l t ; / K e y & g t ; & l t ; / a : K e y & g t ; & l t ; a : V a l u e   i : t y p e = " M e a s u r e G r i d V i e w S t a t e I D i a g r a m T a g A d d i t i o n a l I n f o " / & g t ; & l t ; / a : K e y V a l u e O f D i a g r a m O b j e c t K e y a n y T y p e z b w N T n L X & g t ; & l t ; a : K e y V a l u e O f D i a g r a m O b j e c t K e y a n y T y p e z b w N T n L X & g t ; & l t ; a : K e y & g t ; & l t ; K e y & g t ; M e a s u r e s \ S Q R T   & a m p ; g t ; =   6 5 & l t ; / K e y & g t ; & l t ; / a : K e y & g t ; & l t ; a : V a l u e   i : t y p e = " M e a s u r e G r i d N o d e V i e w S t a t e " & g t ; & l t ; L a y e d O u t & g t ; t r u e & l t ; / L a y e d O u t & g t ; & l t ; R o w & g t ; 2 & l t ; / R o w & g t ; & l t ; / a : V a l u e & g t ; & l t ; / a : K e y V a l u e O f D i a g r a m O b j e c t K e y a n y T y p e z b w N T n L X & g t ; & l t ; a : K e y V a l u e O f D i a g r a m O b j e c t K e y a n y T y p e z b w N T n L X & g t ; & l t ; a : K e y & g t ; & l t ; K e y & g t ; M e a s u r e s \ S Q R T   & a m p ; g t ; =   6 5 \ T a g I n f o \ F o r m u l a & l t ; / K e y & g t ; & l t ; / a : K e y & g t ; & l t ; a : V a l u e   i : t y p e = " M e a s u r e G r i d V i e w S t a t e I D i a g r a m T a g A d d i t i o n a l I n f o " / & g t ; & l t ; / a : K e y V a l u e O f D i a g r a m O b j e c t K e y a n y T y p e z b w N T n L X & g t ; & l t ; a : K e y V a l u e O f D i a g r a m O b j e c t K e y a n y T y p e z b w N T n L X & g t ; & l t ; a : K e y & g t ; & l t ; K e y & g t ; M e a s u r e s \ S Q R T   & a m p ; g t ; =   6 5 \ T a g I n f o \ V a l u e & l t ; / K e y & g t ; & l t ; / a : K e y & g t ; & l t ; a : V a l u e   i : t y p e = " M e a s u r e G r i d V i e w S t a t e I D i a g r a m T a g A d d i t i o n a l I n f o " / & g t ; & l t ; / a : K e y V a l u e O f D i a g r a m O b j e c t K e y a n y T y p e z b w N T n L X & g t ; & l t ; a : K e y V a l u e O f D i a g r a m O b j e c t K e y a n y T y p e z b w N T n L X & g t ; & l t ; a : K e y & g t ; & l t ; K e y & g t ; M e a s u r e s \ S Q R T   O F   V a r & l t ; / K e y & g t ; & l t ; / a : K e y & g t ; & l t ; a : V a l u e   i : t y p e = " M e a s u r e G r i d N o d e V i e w S t a t e " & g t ; & l t ; L a y e d O u t & g t ; t r u e & l t ; / L a y e d O u t & g t ; & l t ; R o w & g t ; 3 & l t ; / R o w & g t ; & l t ; / a : V a l u e & g t ; & l t ; / a : K e y V a l u e O f D i a g r a m O b j e c t K e y a n y T y p e z b w N T n L X & g t ; & l t ; a : K e y V a l u e O f D i a g r a m O b j e c t K e y a n y T y p e z b w N T n L X & g t ; & l t ; a : K e y & g t ; & l t ; K e y & g t ; M e a s u r e s \ S Q R T   O F   V a r \ T a g I n f o \ F o r m u l a & l t ; / K e y & g t ; & l t ; / a : K e y & g t ; & l t ; a : V a l u e   i : t y p e = " M e a s u r e G r i d V i e w S t a t e I D i a g r a m T a g A d d i t i o n a l I n f o " / & g t ; & l t ; / a : K e y V a l u e O f D i a g r a m O b j e c t K e y a n y T y p e z b w N T n L X & g t ; & l t ; a : K e y V a l u e O f D i a g r a m O b j e c t K e y a n y T y p e z b w N T n L X & g t ; & l t ; a : K e y & g t ; & l t ; K e y & g t ; M e a s u r e s \ S Q R T   O F   V a r \ T a g I n f o \ V a l u e & l t ; / K e y & g t ; & l t ; / a : K e y & g t ; & l t ; a : V a l u e   i : t y p e = " M e a s u r e G r i d V i e w S t a t e I D i a g r a m T a g A d d i t i o n a l I n f o " / & g t ; & l t ; / a : K e y V a l u e O f D i a g r a m O b j e c t K e y a n y T y p e z b w N T n L X & g t ; & l t ; a : K e y V a l u e O f D i a g r a m O b j e c t K e y a n y T y p e z b w N T n L X & g t ; & l t ; a : K e y & g t ; & l t ; K e y & g t ; M e a s u r e s \ S u m   o f   R A T E 1 0 0 K   2 & l t ; / K e y & g t ; & l t ; / a : K e y & g t ; & l t ; a : V a l u e   i : t y p e = " M e a s u r e G r i d N o d e V i e w S t a t e " & g t ; & l t ; C o l u m n & g t ; 2 & l t ; / C o l u m n & g t ; & l t ; L a y e d O u t & g t ; t r u e & l t ; / L a y e d O u t & g t ; & l t ; W a s U I I n v i s i b l e & g t ; t r u e & l t ; / W a s U I I n v i s i b l e & g t ; & l t ; / a : V a l u e & g t ; & l t ; / a : K e y V a l u e O f D i a g r a m O b j e c t K e y a n y T y p e z b w N T n L X & g t ; & l t ; a : K e y V a l u e O f D i a g r a m O b j e c t K e y a n y T y p e z b w N T n L X & g t ; & l t ; a : K e y & g t ; & l t ; K e y & g t ; M e a s u r e s \ S u m   o f   R A T E 1 0 0 K   2 \ T a g I n f o \ F o r m u l a & l t ; / K e y & g t ; & l t ; / a : K e y & g t ; & l t ; a : V a l u e   i : t y p e = " M e a s u r e G r i d V i e w S t a t e I D i a g r a m T a g A d d i t i o n a l I n f o " / & g t ; & l t ; / a : K e y V a l u e O f D i a g r a m O b j e c t K e y a n y T y p e z b w N T n L X & g t ; & l t ; a : K e y V a l u e O f D i a g r a m O b j e c t K e y a n y T y p e z b w N T n L X & g t ; & l t ; a : K e y & g t ; & l t ; K e y & g t ; M e a s u r e s \ S u m   o f   R A T E 1 0 0 K   2 \ T a g I n f o \ V a l u e & l t ; / K e y & g t ; & l t ; / a : K e y & g t ; & l t ; a : V a l u e   i : t y p e = " M e a s u r e G r i d V i e w S t a t e I D i a g r a m T a g A d d i t i o n a l I n f o " / & g t ; & l t ; / a : K e y V a l u e O f D i a g r a m O b j e c t K e y a n y T y p e z b w N T n L X & g t ; & l t ; a : K e y V a l u e O f D i a g r a m O b j e c t K e y a n y T y p e z b w N T n L X & g t ; & l t ; a : K e y & g t ; & l t ; K e y & g t ; M e a s u r e s \ A v e r a g e   o f   R A T E 1 0 0 K & l t ; / K e y & g t ; & l t ; / a : K e y & g t ; & l t ; a : V a l u e   i : t y p e = " M e a s u r e G r i d N o d e V i e w S t a t e " & g t ; & l t ; C o l u m n & g t ; 2 & l t ; / C o l u m n & g t ; & l t ; L a y e d O u t & g t ; t r u e & l t ; / L a y e d O u t & g t ; & l t ; R o w & g t ; 1 & l t ; / R o w & g t ; & l t ; W a s U I I n v i s i b l e & g t ; t r u e & l t ; / W a s U I I n v i s i b l e & g t ; & l t ; / a : V a l u e & g t ; & l t ; / a : K e y V a l u e O f D i a g r a m O b j e c t K e y a n y T y p e z b w N T n L X & g t ; & l t ; a : K e y V a l u e O f D i a g r a m O b j e c t K e y a n y T y p e z b w N T n L X & g t ; & l t ; a : K e y & g t ; & l t ; K e y & g t ; M e a s u r e s \ A v e r a g e   o f   R A T E 1 0 0 K \ T a g I n f o \ F o r m u l a & l t ; / K e y & g t ; & l t ; / a : K e y & g t ; & l t ; a : V a l u e   i : t y p e = " M e a s u r e G r i d V i e w S t a t e I D i a g r a m T a g A d d i t i o n a l I n f o " / & g t ; & l t ; / a : K e y V a l u e O f D i a g r a m O b j e c t K e y a n y T y p e z b w N T n L X & g t ; & l t ; a : K e y V a l u e O f D i a g r a m O b j e c t K e y a n y T y p e z b w N T n L X & g t ; & l t ; a : K e y & g t ; & l t ; K e y & g t ; M e a s u r e s \ A v e r a g e   o f   R A T E 1 0 0 K \ T a g I n f o \ V a l u e & l t ; / K e y & g t ; & l t ; / a : K e y & g t ; & l t ; a : V a l u e   i : t y p e = " M e a s u r e G r i d V i e w S t a t e I D i a g r a m T a g A d d i t i o n a l I n f o " / & g t ; & l t ; / a : K e y V a l u e O f D i a g r a m O b j e c t K e y a n y T y p e z b w N T n L X & g t ; & l t ; a : K e y V a l u e O f D i a g r a m O b j e c t K e y a n y T y p e z b w N T n L X & g t ; & l t ; a : K e y & g t ; & l t ; K e y & g t ; M e a s u r e s \ S u m   o f   U N D E R _ E I G H T E E N   2 & l t ; / K e y & g t ; & l t ; / a : K e y & g t ; & l t ; a : V a l u e   i : t y p e = " M e a s u r e G r i d N o d e V i e w S t a t e " & g t ; & l t ; C o l u m n & g t ; 3 & l t ; / C o l u m n & g t ; & l t ; L a y e d O u t & g t ; t r u e & l t ; / L a y e d O u t & g t ; & l t ; W a s U I I n v i s i b l e & g t ; t r u e & l t ; / W a s U I I n v i s i b l e & g t ; & l t ; / a : V a l u e & g t ; & l t ; / a : K e y V a l u e O f D i a g r a m O b j e c t K e y a n y T y p e z b w N T n L X & g t ; & l t ; a : K e y V a l u e O f D i a g r a m O b j e c t K e y a n y T y p e z b w N T n L X & g t ; & l t ; a : K e y & g t ; & l t ; K e y & g t ; M e a s u r e s \ S u m   o f   U N D E R _ E I G H T E E N   2 \ T a g I n f o \ F o r m u l a & l t ; / K e y & g t ; & l t ; / a : K e y & g t ; & l t ; a : V a l u e   i : t y p e = " M e a s u r e G r i d V i e w S t a t e I D i a g r a m T a g A d d i t i o n a l I n f o " / & g t ; & l t ; / a : K e y V a l u e O f D i a g r a m O b j e c t K e y a n y T y p e z b w N T n L X & g t ; & l t ; a : K e y V a l u e O f D i a g r a m O b j e c t K e y a n y T y p e z b w N T n L X & g t ; & l t ; a : K e y & g t ; & l t ; K e y & g t ; M e a s u r e s \ S u m   o f   U N D E R _ E I G H T E E N   2 \ T a g I n f o \ V a l u e & l t ; / K e y & g t ; & l t ; / a : K e y & g t ; & l t ; a : V a l u e   i : t y p e = " M e a s u r e G r i d V i e w S t a t e I D i a g r a m T a g A d d i t i o n a l I n f o " / & g t ; & l t ; / a : K e y V a l u e O f D i a g r a m O b j e c t K e y a n y T y p e z b w N T n L X & g t ; & l t ; a : K e y V a l u e O f D i a g r a m O b j e c t K e y a n y T y p e z b w N T n L X & g t ; & l t ; a : K e y & g t ; & l t ; K e y & g t ; M e a s u r e s \ A v e r a g e   o f   U N D E R _ E I G H T E E N   2 & l t ; / K e y & g t ; & l t ; / a : K e y & g t ; & l t ; a : V a l u e   i : t y p e = " M e a s u r e G r i d N o d e V i e w S t a t e " & g t ; & l t ; C o l u m n & g t ; 3 & l t ; / C o l u m n & g t ; & l t ; L a y e d O u t & g t ; t r u e & l t ; / L a y e d O u t & g t ; & l t ; W a s U I I n v i s i b l e & g t ; t r u e & l t ; / W a s U I I n v i s i b l e & g t ; & l t ; / a : V a l u e & g t ; & l t ; / a : K e y V a l u e O f D i a g r a m O b j e c t K e y a n y T y p e z b w N T n L X & g t ; & l t ; a : K e y V a l u e O f D i a g r a m O b j e c t K e y a n y T y p e z b w N T n L X & g t ; & l t ; a : K e y & g t ; & l t ; K e y & g t ; M e a s u r e s \ A v e r a g e   o f   U N D E R _ E I G H T E E N   2 \ T a g I n f o \ F o r m u l a & l t ; / K e y & g t ; & l t ; / a : K e y & g t ; & l t ; a : V a l u e   i : t y p e = " M e a s u r e G r i d V i e w S t a t e I D i a g r a m T a g A d d i t i o n a l I n f o " / & g t ; & l t ; / a : K e y V a l u e O f D i a g r a m O b j e c t K e y a n y T y p e z b w N T n L X & g t ; & l t ; a : K e y V a l u e O f D i a g r a m O b j e c t K e y a n y T y p e z b w N T n L X & g t ; & l t ; a : K e y & g t ; & l t ; K e y & g t ; M e a s u r e s \ A v e r a g e   o f   U N D E R _ E I G H T E E N   2 \ T a g I n f o \ V a l u e & l t ; / K e y & g t ; & l t ; / a : K e y & g t ; & l t ; a : V a l u e   i : t y p e = " M e a s u r e G r i d V i e w S t a t e I D i a g r a m T a g A d d i t i o n a l I n f o " / & g t ; & l t ; / a : K e y V a l u e O f D i a g r a m O b j e c t K e y a n y T y p e z b w N T n L X & g t ; & l t ; a : K e y V a l u e O f D i a g r a m O b j e c t K e y a n y T y p e z b w N T n L X & g t ; & l t ; a : K e y & g t ; & l t ; K e y & g t ; M e a s u r e s \ S u m   o f   E I G H T E E N _ T O _ S I X T Y F O U R   2 & l t ; / K e y & g t ; & l t ; / a : K e y & g t ; & l t ; a : V a l u e   i : t y p e = " M e a s u r e G r i d N o d e V i e w S t a t e " & g t ; & l t ; C o l u m n & g t ; 4 & l t ; / C o l u m n & g t ; & l t ; L a y e d O u t & g t ; t r u e & l t ; / L a y e d O u t & g t ; & l t ; W a s U I I n v i s i b l e & g t ; t r u e & l t ; / W a s U I I n v i s i b l e & g t ; & l t ; / a : V a l u e & g t ; & l t ; / a : K e y V a l u e O f D i a g r a m O b j e c t K e y a n y T y p e z b w N T n L X & g t ; & l t ; a : K e y V a l u e O f D i a g r a m O b j e c t K e y a n y T y p e z b w N T n L X & g t ; & l t ; a : K e y & g t ; & l t ; K e y & g t ; M e a s u r e s \ S u m   o f   E I G H T E E N _ T O _ S I X T Y F O U R   2 \ T a g I n f o \ F o r m u l a & l t ; / K e y & g t ; & l t ; / a : K e y & g t ; & l t ; a : V a l u e   i : t y p e = " M e a s u r e G r i d V i e w S t a t e I D i a g r a m T a g A d d i t i o n a l I n f o " / & g t ; & l t ; / a : K e y V a l u e O f D i a g r a m O b j e c t K e y a n y T y p e z b w N T n L X & g t ; & l t ; a : K e y V a l u e O f D i a g r a m O b j e c t K e y a n y T y p e z b w N T n L X & g t ; & l t ; a : K e y & g t ; & l t ; K e y & g t ; M e a s u r e s \ S u m   o f   E I G H T E E N _ T O _ S I X T Y F O U R   2 \ T a g I n f o \ V a l u e & l t ; / K e y & g t ; & l t ; / a : K e y & g t ; & l t ; a : V a l u e   i : t y p e = " M e a s u r e G r i d V i e w S t a t e I D i a g r a m T a g A d d i t i o n a l I n f o " / & g t ; & l t ; / a : K e y V a l u e O f D i a g r a m O b j e c t K e y a n y T y p e z b w N T n L X & g t ; & l t ; a : K e y V a l u e O f D i a g r a m O b j e c t K e y a n y T y p e z b w N T n L X & g t ; & l t ; a : K e y & g t ; & l t ; K e y & g t ; M e a s u r e s \ A v e r a g e   o f   E I G H T E E N _ T O _ S I X T Y F O U R   2 & l t ; / K e y & g t ; & l t ; / a : K e y & g t ; & l t ; a : V a l u e   i : t y p e = " M e a s u r e G r i d N o d e V i e w S t a t e " & g t ; & l t ; C o l u m n & g t ; 4 & l t ; / C o l u m n & g t ; & l t ; L a y e d O u t & g t ; t r u e & l t ; / L a y e d O u t & g t ; & l t ; W a s U I I n v i s i b l e & g t ; t r u e & l t ; / W a s U I I n v i s i b l e & g t ; & l t ; / a : V a l u e & g t ; & l t ; / a : K e y V a l u e O f D i a g r a m O b j e c t K e y a n y T y p e z b w N T n L X & g t ; & l t ; a : K e y V a l u e O f D i a g r a m O b j e c t K e y a n y T y p e z b w N T n L X & g t ; & l t ; a : K e y & g t ; & l t ; K e y & g t ; M e a s u r e s \ A v e r a g e   o f   E I G H T E E N _ T O _ S I X T Y F O U R   2 \ T a g I n f o \ F o r m u l a & l t ; / K e y & g t ; & l t ; / a : K e y & g t ; & l t ; a : V a l u e   i : t y p e = " M e a s u r e G r i d V i e w S t a t e I D i a g r a m T a g A d d i t i o n a l I n f o " / & g t ; & l t ; / a : K e y V a l u e O f D i a g r a m O b j e c t K e y a n y T y p e z b w N T n L X & g t ; & l t ; a : K e y V a l u e O f D i a g r a m O b j e c t K e y a n y T y p e z b w N T n L X & g t ; & l t ; a : K e y & g t ; & l t ; K e y & g t ; M e a s u r e s \ A v e r a g e   o f   E I G H T E E N _ T O _ S I X T Y F O U R   2 \ T a g I n f o \ V a l u e & l t ; / K e y & g t ; & l t ; / a : K e y & g t ; & l t ; a : V a l u e   i : t y p e = " M e a s u r e G r i d V i e w S t a t e I D i a g r a m T a g A d d i t i o n a l I n f o " / & g t ; & l t ; / a : K e y V a l u e O f D i a g r a m O b j e c t K e y a n y T y p e z b w N T n L X & g t ; & l t ; a : K e y V a l u e O f D i a g r a m O b j e c t K e y a n y T y p e z b w N T n L X & g t ; & l t ; a : K e y & g t ; & l t ; K e y & g t ; M e a s u r e s \ S u m   o f   S I X T Y F I V E _ A N D _ O V E R   2 & l t ; / K e y & g t ; & l t ; / a : K e y & g t ; & l t ; a : V a l u e   i : t y p e = " M e a s u r e G r i d N o d e V i e w S t a t e " & g t ; & l t ; C o l u m n & g t ; 5 & l t ; / C o l u m n & g t ; & l t ; L a y e d O u t & g t ; t r u e & l t ; / L a y e d O u t & g t ; & l t ; W a s U I I n v i s i b l e & g t ; t r u e & l t ; / W a s U I I n v i s i b l e & g t ; & l t ; / a : V a l u e & g t ; & l t ; / a : K e y V a l u e O f D i a g r a m O b j e c t K e y a n y T y p e z b w N T n L X & g t ; & l t ; a : K e y V a l u e O f D i a g r a m O b j e c t K e y a n y T y p e z b w N T n L X & g t ; & l t ; a : K e y & g t ; & l t ; K e y & g t ; M e a s u r e s \ S u m   o f   S I X T Y F I V E _ A N D _ O V E R   2 \ T a g I n f o \ F o r m u l a & l t ; / K e y & g t ; & l t ; / a : K e y & g t ; & l t ; a : V a l u e   i : t y p e = " M e a s u r e G r i d V i e w S t a t e I D i a g r a m T a g A d d i t i o n a l I n f o " / & g t ; & l t ; / a : K e y V a l u e O f D i a g r a m O b j e c t K e y a n y T y p e z b w N T n L X & g t ; & l t ; a : K e y V a l u e O f D i a g r a m O b j e c t K e y a n y T y p e z b w N T n L X & g t ; & l t ; a : K e y & g t ; & l t ; K e y & g t ; M e a s u r e s \ S u m   o f   S I X T Y F I V E _ A N D _ O V E R   2 \ T a g I n f o \ V a l u e & l t ; / K e y & g t ; & l t ; / a : K e y & g t ; & l t ; a : V a l u e   i : t y p e = " M e a s u r e G r i d V i e w S t a t e I D i a g r a m T a g A d d i t i o n a l I n f o " / & g t ; & l t ; / a : K e y V a l u e O f D i a g r a m O b j e c t K e y a n y T y p e z b w N T n L X & g t ; & l t ; a : K e y V a l u e O f D i a g r a m O b j e c t K e y a n y T y p e z b w N T n L X & g t ; & l t ; a : K e y & g t ; & l t ; K e y & g t ; M e a s u r e s \ A v e r a g e   o f   S I X T Y F I V E _ A N D _ O V E R   2 & l t ; / K e y & g t ; & l t ; / a : K e y & g t ; & l t ; a : V a l u e   i : t y p e = " M e a s u r e G r i d N o d e V i e w S t a t e " & g t ; & l t ; C o l u m n & g t ; 5 & l t ; / C o l u m n & g t ; & l t ; L a y e d O u t & g t ; t r u e & l t ; / L a y e d O u t & g t ; & l t ; W a s U I I n v i s i b l e & g t ; t r u e & l t ; / W a s U I I n v i s i b l e & g t ; & l t ; / a : V a l u e & g t ; & l t ; / a : K e y V a l u e O f D i a g r a m O b j e c t K e y a n y T y p e z b w N T n L X & g t ; & l t ; a : K e y V a l u e O f D i a g r a m O b j e c t K e y a n y T y p e z b w N T n L X & g t ; & l t ; a : K e y & g t ; & l t ; K e y & g t ; M e a s u r e s \ A v e r a g e   o f   S I X T Y F I V E _ A N D _ O V E R   2 \ T a g I n f o \ F o r m u l a & l t ; / K e y & g t ; & l t ; / a : K e y & g t ; & l t ; a : V a l u e   i : t y p e = " M e a s u r e G r i d V i e w S t a t e I D i a g r a m T a g A d d i t i o n a l I n f o " / & g t ; & l t ; / a : K e y V a l u e O f D i a g r a m O b j e c t K e y a n y T y p e z b w N T n L X & g t ; & l t ; a : K e y V a l u e O f D i a g r a m O b j e c t K e y a n y T y p e z b w N T n L X & g t ; & l t ; a : K e y & g t ; & l t ; K e y & g t ; M e a s u r e s \ A v e r a g e   o f   S I X T Y F I V E _ A N D _ O V E R   2 \ T a g I n f o \ V a l u e & l t ; / K e y & g t ; & l t ; / a : K e y & g t ; & l t ; a : V a l u e   i : t y p e = " M e a s u r e G r i d V i e w S t a t e I D i a g r a m T a g A d d i t i o n a l I n f o " / & g t ; & l t ; / a : K e y V a l u e O f D i a g r a m O b j e c t K e y a n y T y p e z b w N T n L X & g t ; & l t ; a : K e y V a l u e O f D i a g r a m O b j e c t K e y a n y T y p e z b w N T n L X & g t ; & l t ; a : K e y & g t ; & l t ; K e y & g t ; M e a s u r e s \ S u m   o f   Y E A R & l t ; / K e y & g t ; & l t ; / a : K e y & g t ; & l t ; a : V a l u e   i : t y p e = " M e a s u r e G r i d N o d e V i e w S t a t e " & g t ; & l t ; C o l u m n & g t ; 6 & l t ; / C o l u m n & g t ; & l t ; L a y e d O u t & g t ; t r u e & l t ; / L a y e d O u t & g t ; & l t ; W a s U I I n v i s i b l e & g t ; t r u e & l t ; / W a s U I I n v i s i b l e & g t ; & l t ; / a : V a l u e & g t ; & l t ; / a : K e y V a l u e O f D i a g r a m O b j e c t K e y a n y T y p e z b w N T n L X & g t ; & l t ; a : K e y V a l u e O f D i a g r a m O b j e c t K e y a n y T y p e z b w N T n L X & g t ; & l t ; a : K e y & g t ; & l t ; K e y & g t ; M e a s u r e s \ S u m   o f   Y E A R \ T a g I n f o \ F o r m u l a & l t ; / K e y & g t ; & l t ; / a : K e y & g t ; & l t ; a : V a l u e   i : t y p e = " M e a s u r e G r i d V i e w S t a t e I D i a g r a m T a g A d d i t i o n a l I n f o " / & g t ; & l t ; / a : K e y V a l u e O f D i a g r a m O b j e c t K e y a n y T y p e z b w N T n L X & g t ; & l t ; a : K e y V a l u e O f D i a g r a m O b j e c t K e y a n y T y p e z b w N T n L X & g t ; & l t ; a : K e y & g t ; & l t ; K e y & g t ; M e a s u r e s \ S u m   o f   Y E A R \ T a g I n f o \ V a l u e & l t ; / K e y & g t ; & l t ; / a : K e y & g t ; & l t ; a : V a l u e   i : t y p e = " M e a s u r e G r i d V i e w S t a t e I D i a g r a m T a g A d d i t i o n a l I n f o " / & g t ; & l t ; / a : K e y V a l u e O f D i a g r a m O b j e c t K e y a n y T y p e z b w N T n L X & g t ; & l t ; a : K e y V a l u e O f D i a g r a m O b j e c t K e y a n y T y p e z b w N T n L X & g t ; & l t ; a : K e y & g t ; & l t ; K e y & g t ; C o l u m n s \ P T _ Z I P & l t ; / K e y & g t ; & l t ; / a : K e y & g t ; & l t ; a : V a l u e   i : t y p e = " M e a s u r e G r i d N o d e V i e w S t a t e " & g t ; & l t ; L a y e d O u t & g t ; t r u e & l t ; / L a y e d O u t & g t ; & l t ; / a : V a l u e & g t ; & l t ; / a : K e y V a l u e O f D i a g r a m O b j e c t K e y a n y T y p e z b w N T n L X & g t ; & l t ; a : K e y V a l u e O f D i a g r a m O b j e c t K e y a n y T y p e z b w N T n L X & g t ; & l t ; a : K e y & g t ; & l t ; K e y & g t ; C o l u m n s \ M E A S U R E & l t ; / K e y & g t ; & l t ; / a : K e y & g t ; & l t ; a : V a l u e   i : t y p e = " M e a s u r e G r i d N o d e V i e w S t a t e " & g t ; & l t ; C o l u m n & g t ; 1 & l t ; / C o l u m n & g t ; & l t ; L a y e d O u t & g t ; t r u e & l t ; / L a y e d O u t & g t ; & l t ; / a : V a l u e & g t ; & l t ; / a : K e y V a l u e O f D i a g r a m O b j e c t K e y a n y T y p e z b w N T n L X & g t ; & l t ; a : K e y V a l u e O f D i a g r a m O b j e c t K e y a n y T y p e z b w N T n L X & g t ; & l t ; a : K e y & g t ; & l t ; K e y & g t ; C o l u m n s \ R A T E 1 0 0 K & l t ; / K e y & g t ; & l t ; / a : K e y & g t ; & l t ; a : V a l u e   i : t y p e = " M e a s u r e G r i d N o d e V i e w S t a t e " & g t ; & l t ; C o l u m n & g t ; 2 & l t ; / C o l u m n & g t ; & l t ; L a y e d O u t & g t ; t r u e & l t ; / L a y e d O u t & g t ; & l t ; / a : V a l u e & g t ; & l t ; / a : K e y V a l u e O f D i a g r a m O b j e c t K e y a n y T y p e z b w N T n L X & g t ; & l t ; a : K e y V a l u e O f D i a g r a m O b j e c t K e y a n y T y p e z b w N T n L X & g t ; & l t ; a : K e y & g t ; & l t ; K e y & g t ; C o l u m n s \ U N D E R _ E I G H T E E N & l t ; / K e y & g t ; & l t ; / a : K e y & g t ; & l t ; a : V a l u e   i : t y p e = " M e a s u r e G r i d N o d e V i e w S t a t e " & g t ; & l t ; C o l u m n & g t ; 3 & l t ; / C o l u m n & g t ; & l t ; L a y e d O u t & g t ; t r u e & l t ; / L a y e d O u t & g t ; & l t ; / a : V a l u e & g t ; & l t ; / a : K e y V a l u e O f D i a g r a m O b j e c t K e y a n y T y p e z b w N T n L X & g t ; & l t ; a : K e y V a l u e O f D i a g r a m O b j e c t K e y a n y T y p e z b w N T n L X & g t ; & l t ; a : K e y & g t ; & l t ; K e y & g t ; C o l u m n s \ E I G H T E E N _ T O _ S I X T Y F O U R & l t ; / K e y & g t ; & l t ; / a : K e y & g t ; & l t ; a : V a l u e   i : t y p e = " M e a s u r e G r i d N o d e V i e w S t a t e " & g t ; & l t ; C o l u m n & g t ; 4 & l t ; / C o l u m n & g t ; & l t ; L a y e d O u t & g t ; t r u e & l t ; / L a y e d O u t & g t ; & l t ; / a : V a l u e & g t ; & l t ; / a : K e y V a l u e O f D i a g r a m O b j e c t K e y a n y T y p e z b w N T n L X & g t ; & l t ; a : K e y V a l u e O f D i a g r a m O b j e c t K e y a n y T y p e z b w N T n L X & g t ; & l t ; a : K e y & g t ; & l t ; K e y & g t ; C o l u m n s \ S I X T Y F I V E _ A N D _ O V E R & l t ; / K e y & g t ; & l t ; / a : K e y & g t ; & l t ; a : V a l u e   i : t y p e = " M e a s u r e G r i d N o d e V i e w S t a t e " & g t ; & l t ; C o l u m n & g t ; 5 & l t ; / C o l u m n & g t ; & l t ; L a y e d O u t & g t ; t r u e & l t ; / L a y e d O u t & g t ; & l t ; / a : V a l u e & g t ; & l t ; / a : K e y V a l u e O f D i a g r a m O b j e c t K e y a n y T y p e z b w N T n L X & g t ; & l t ; a : K e y V a l u e O f D i a g r a m O b j e c t K e y a n y T y p e z b w N T n L X & g t ; & l t ; a : K e y & g t ; & l t ; K e y & g t ; C o l u m n s \ Y E A R & l t ; / K e y & g t ; & l t ; / a : K e y & g t ; & l t ; a : V a l u e   i : t y p e = " M e a s u r e G r i d N o d e V i e w S t a t e " & g t ; & l t ; C o l u m n & g t ; 6 & l t ; / C o l u m n & g t ; & l t ; L a y e d O u t & g t ; t r u e & l t ; / L a y e d O u t & g t ; & l t ; / a : V a l u e & g t ; & l t ; / a : K e y V a l u e O f D i a g r a m O b j e c t K e y a n y T y p e z b w N T n L X & g t ; & l t ; a : K e y V a l u e O f D i a g r a m O b j e c t K e y a n y T y p e z b w N T n L X & g t ; & l t ; a : K e y & g t ; & l t ; K e y & g t ; L i n k s \ & a m p ; l t ; C o l u m n s \ S u m   o f   R A T E 1 0 0 K   2 & a m p ; g t ; - & a m p ; l t ; M e a s u r e s \ R A T E 1 0 0 K & a m p ; g t ; & l t ; / K e y & g t ; & l t ; / a : K e y & g t ; & l t ; a : V a l u e   i : t y p e = " M e a s u r e G r i d V i e w S t a t e I D i a g r a m L i n k " / & g t ; & l t ; / a : K e y V a l u e O f D i a g r a m O b j e c t K e y a n y T y p e z b w N T n L X & g t ; & l t ; a : K e y V a l u e O f D i a g r a m O b j e c t K e y a n y T y p e z b w N T n L X & g t ; & l t ; a : K e y & g t ; & l t ; K e y & g t ; L i n k s \ & a m p ; l t ; C o l u m n s \ S u m   o f   R A T E 1 0 0 K   2 & a m p ; g t ; - & a m p ; l t ; M e a s u r e s \ R A T E 1 0 0 K & a m p ; g t ; \ C O L U M N & l t ; / K e y & g t ; & l t ; / a : K e y & g t ; & l t ; a : V a l u e   i : t y p e = " M e a s u r e G r i d V i e w S t a t e I D i a g r a m L i n k E n d p o i n t " / & g t ; & l t ; / a : K e y V a l u e O f D i a g r a m O b j e c t K e y a n y T y p e z b w N T n L X & g t ; & l t ; a : K e y V a l u e O f D i a g r a m O b j e c t K e y a n y T y p e z b w N T n L X & g t ; & l t ; a : K e y & g t ; & l t ; K e y & g t ; L i n k s \ & a m p ; l t ; C o l u m n s \ S u m   o f   R A T E 1 0 0 K   2 & a m p ; g t ; - & a m p ; l t ; M e a s u r e s \ R A T E 1 0 0 K & a m p ; g t ; \ M E A S U R E & l t ; / K e y & g t ; & l t ; / a : K e y & g t ; & l t ; a : V a l u e   i : t y p e = " M e a s u r e G r i d V i e w S t a t e I D i a g r a m L i n k E n d p o i n t " / & g t ; & l t ; / a : K e y V a l u e O f D i a g r a m O b j e c t K e y a n y T y p e z b w N T n L X & g t ; & l t ; a : K e y V a l u e O f D i a g r a m O b j e c t K e y a n y T y p e z b w N T n L X & g t ; & l t ; a : K e y & g t ; & l t ; K e y & g t ; L i n k s \ & a m p ; l t ; C o l u m n s \ A v e r a g e   o f   R A T E 1 0 0 K & a m p ; g t ; - & a m p ; l t ; M e a s u r e s \ R A T E 1 0 0 K & a m p ; g t ; & l t ; / K e y & g t ; & l t ; / a : K e y & g t ; & l t ; a : V a l u e   i : t y p e = " M e a s u r e G r i d V i e w S t a t e I D i a g r a m L i n k " / & g t ; & l t ; / a : K e y V a l u e O f D i a g r a m O b j e c t K e y a n y T y p e z b w N T n L X & g t ; & l t ; a : K e y V a l u e O f D i a g r a m O b j e c t K e y a n y T y p e z b w N T n L X & g t ; & l t ; a : K e y & g t ; & l t ; K e y & g t ; L i n k s \ & a m p ; l t ; C o l u m n s \ A v e r a g e   o f   R A T E 1 0 0 K & a m p ; g t ; - & a m p ; l t ; M e a s u r e s \ R A T E 1 0 0 K & a m p ; g t ; \ C O L U M N & l t ; / K e y & g t ; & l t ; / a : K e y & g t ; & l t ; a : V a l u e   i : t y p e = " M e a s u r e G r i d V i e w S t a t e I D i a g r a m L i n k E n d p o i n t " / & g t ; & l t ; / a : K e y V a l u e O f D i a g r a m O b j e c t K e y a n y T y p e z b w N T n L X & g t ; & l t ; a : K e y V a l u e O f D i a g r a m O b j e c t K e y a n y T y p e z b w N T n L X & g t ; & l t ; a : K e y & g t ; & l t ; K e y & g t ; L i n k s \ & a m p ; l t ; C o l u m n s \ A v e r a g e   o f   R A T E 1 0 0 K & a m p ; g t ; - & a m p ; l t ; M e a s u r e s \ R A T E 1 0 0 K & a m p ; g t ; \ M E A S U R E & l t ; / K e y & g t ; & l t ; / a : K e y & g t ; & l t ; a : V a l u e   i : t y p e = " M e a s u r e G r i d V i e w S t a t e I D i a g r a m L i n k E n d p o i n t " / & g t ; & l t ; / a : K e y V a l u e O f D i a g r a m O b j e c t K e y a n y T y p e z b w N T n L X & g t ; & l t ; a : K e y V a l u e O f D i a g r a m O b j e c t K e y a n y T y p e z b w N T n L X & g t ; & l t ; a : K e y & g t ; & l t ; K e y & g t ; L i n k s \ & a m p ; l t ; C o l u m n s \ S u m   o f   U N D E R _ E I G H T E E N   2 & a m p ; g t ; - & a m p ; l t ; M e a s u r e s \ U N D E R _ E I G H T E E N & a m p ; g t ; & l t ; / K e y & g t ; & l t ; / a : K e y & g t ; & l t ; a : V a l u e   i : t y p e = " M e a s u r e G r i d V i e w S t a t e I D i a g r a m L i n k " / & g t ; & l t ; / a : K e y V a l u e O f D i a g r a m O b j e c t K e y a n y T y p e z b w N T n L X & g t ; & l t ; a : K e y V a l u e O f D i a g r a m O b j e c t K e y a n y T y p e z b w N T n L X & g t ; & l t ; a : K e y & g t ; & l t ; K e y & g t ; L i n k s \ & a m p ; l t ; C o l u m n s \ S u m   o f   U N D E R _ E I G H T E E N   2 & a m p ; g t ; - & a m p ; l t ; M e a s u r e s \ U N D E R _ E I G H T E E N & a m p ; g t ; \ C O L U M N & l t ; / K e y & g t ; & l t ; / a : K e y & g t ; & l t ; a : V a l u e   i : t y p e = " M e a s u r e G r i d V i e w S t a t e I D i a g r a m L i n k E n d p o i n t " / & g t ; & l t ; / a : K e y V a l u e O f D i a g r a m O b j e c t K e y a n y T y p e z b w N T n L X & g t ; & l t ; a : K e y V a l u e O f D i a g r a m O b j e c t K e y a n y T y p e z b w N T n L X & g t ; & l t ; a : K e y & g t ; & l t ; K e y & g t ; L i n k s \ & a m p ; l t ; C o l u m n s \ S u m   o f   U N D E R _ E I G H T E E N   2 & a m p ; g t ; - & a m p ; l t ; M e a s u r e s \ U N D E R _ E I G H T E E N & a m p ; g t ; \ M E A S U R E & l t ; / K e y & g t ; & l t ; / a : K e y & g t ; & l t ; a : V a l u e   i : t y p e = " M e a s u r e G r i d V i e w S t a t e I D i a g r a m L i n k E n d p o i n t " / & g t ; & l t ; / a : K e y V a l u e O f D i a g r a m O b j e c t K e y a n y T y p e z b w N T n L X & g t ; & l t ; a : K e y V a l u e O f D i a g r a m O b j e c t K e y a n y T y p e z b w N T n L X & g t ; & l t ; a : K e y & g t ; & l t ; K e y & g t ; L i n k s \ & a m p ; l t ; C o l u m n s \ A v e r a g e   o f   U N D E R _ E I G H T E E N   2 & a m p ; g t ; - & a m p ; l t ; M e a s u r e s \ U N D E R _ E I G H T E E N & a m p ; g t ; & l t ; / K e y & g t ; & l t ; / a : K e y & g t ; & l t ; a : V a l u e   i : t y p e = " M e a s u r e G r i d V i e w S t a t e I D i a g r a m L i n k " / & g t ; & l t ; / a : K e y V a l u e O f D i a g r a m O b j e c t K e y a n y T y p e z b w N T n L X & g t ; & l t ; a : K e y V a l u e O f D i a g r a m O b j e c t K e y a n y T y p e z b w N T n L X & g t ; & l t ; a : K e y & g t ; & l t ; K e y & g t ; L i n k s \ & a m p ; l t ; C o l u m n s \ A v e r a g e   o f   U N D E R _ E I G H T E E N   2 & a m p ; g t ; - & a m p ; l t ; M e a s u r e s \ U N D E R _ E I G H T E E N & a m p ; g t ; \ C O L U M N & l t ; / K e y & g t ; & l t ; / a : K e y & g t ; & l t ; a : V a l u e   i : t y p e = " M e a s u r e G r i d V i e w S t a t e I D i a g r a m L i n k E n d p o i n t " / & g t ; & l t ; / a : K e y V a l u e O f D i a g r a m O b j e c t K e y a n y T y p e z b w N T n L X & g t ; & l t ; a : K e y V a l u e O f D i a g r a m O b j e c t K e y a n y T y p e z b w N T n L X & g t ; & l t ; a : K e y & g t ; & l t ; K e y & g t ; L i n k s \ & a m p ; l t ; C o l u m n s \ A v e r a g e   o f   U N D E R _ E I G H T E E N   2 & a m p ; g t ; - & a m p ; l t ; M e a s u r e s \ U N D E R _ E I G H T E E N & a m p ; g t ; \ M E A S U R E & l t ; / K e y & g t ; & l t ; / a : K e y & g t ; & l t ; a : V a l u e   i : t y p e = " M e a s u r e G r i d V i e w S t a t e I D i a g r a m L i n k E n d p o i n t " / & g t ; & l t ; / a : K e y V a l u e O f D i a g r a m O b j e c t K e y a n y T y p e z b w N T n L X & g t ; & l t ; a : K e y V a l u e O f D i a g r a m O b j e c t K e y a n y T y p e z b w N T n L X & g t ; & l t ; a : K e y & g t ; & l t ; K e y & g t ; L i n k s \ & a m p ; l t ; C o l u m n s \ S u m   o f   E I G H T E E N _ T O _ S I X T Y F O U R   2 & a m p ; g t ; - & a m p ; l t ; M e a s u r e s \ E I G H T E E N _ T O _ S I X T Y F O U R & a m p ; g t ; & l t ; / K e y & g t ; & l t ; / a : K e y & g t ; & l t ; a : V a l u e   i : t y p e = " M e a s u r e G r i d V i e w S t a t e I D i a g r a m L i n k " / & g t ; & l t ; / a : K e y V a l u e O f D i a g r a m O b j e c t K e y a n y T y p e z b w N T n L X & g t ; & l t ; a : K e y V a l u e O f D i a g r a m O b j e c t K e y a n y T y p e z b w N T n L X & g t ; & l t ; a : K e y & g t ; & l t ; K e y & g t ; L i n k s \ & a m p ; l t ; C o l u m n s \ S u m   o f   E I G H T E E N _ T O _ S I X T Y F O U R   2 & a m p ; g t ; - & a m p ; l t ; M e a s u r e s \ E I G H T E E N _ T O _ S I X T Y F O U R & a m p ; g t ; \ C O L U M N & l t ; / K e y & g t ; & l t ; / a : K e y & g t ; & l t ; a : V a l u e   i : t y p e = " M e a s u r e G r i d V i e w S t a t e I D i a g r a m L i n k E n d p o i n t " / & g t ; & l t ; / a : K e y V a l u e O f D i a g r a m O b j e c t K e y a n y T y p e z b w N T n L X & g t ; & l t ; a : K e y V a l u e O f D i a g r a m O b j e c t K e y a n y T y p e z b w N T n L X & g t ; & l t ; a : K e y & g t ; & l t ; K e y & g t ; L i n k s \ & a m p ; l t ; C o l u m n s \ S u m   o f   E I G H T E E N _ T O _ S I X T Y F O U R   2 & a m p ; g t ; - & a m p ; l t ; M e a s u r e s \ E I G H T E E N _ T O _ S I X T Y F O U R & a m p ; g t ; \ M E A S U R E & l t ; / K e y & g t ; & l t ; / a : K e y & g t ; & l t ; a : V a l u e   i : t y p e = " M e a s u r e G r i d V i e w S t a t e I D i a g r a m L i n k E n d p o i n t " / & g t ; & l t ; / a : K e y V a l u e O f D i a g r a m O b j e c t K e y a n y T y p e z b w N T n L X & g t ; & l t ; a : K e y V a l u e O f D i a g r a m O b j e c t K e y a n y T y p e z b w N T n L X & g t ; & l t ; a : K e y & g t ; & l t ; K e y & g t ; L i n k s \ & a m p ; l t ; C o l u m n s \ A v e r a g e   o f   E I G H T E E N _ T O _ S I X T Y F O U R   2 & a m p ; g t ; - & a m p ; l t ; M e a s u r e s \ E I G H T E E N _ T O _ S I X T Y F O U R & a m p ; g t ; & l t ; / K e y & g t ; & l t ; / a : K e y & g t ; & l t ; a : V a l u e   i : t y p e = " M e a s u r e G r i d V i e w S t a t e I D i a g r a m L i n k " / & g t ; & l t ; / a : K e y V a l u e O f D i a g r a m O b j e c t K e y a n y T y p e z b w N T n L X & g t ; & l t ; a : K e y V a l u e O f D i a g r a m O b j e c t K e y a n y T y p e z b w N T n L X & g t ; & l t ; a : K e y & g t ; & l t ; K e y & g t ; L i n k s \ & a m p ; l t ; C o l u m n s \ A v e r a g e   o f   E I G H T E E N _ T O _ S I X T Y F O U R   2 & a m p ; g t ; - & a m p ; l t ; M e a s u r e s \ E I G H T E E N _ T O _ S I X T Y F O U R & a m p ; g t ; \ C O L U M N & l t ; / K e y & g t ; & l t ; / a : K e y & g t ; & l t ; a : V a l u e   i : t y p e = " M e a s u r e G r i d V i e w S t a t e I D i a g r a m L i n k E n d p o i n t " / & g t ; & l t ; / a : K e y V a l u e O f D i a g r a m O b j e c t K e y a n y T y p e z b w N T n L X & g t ; & l t ; a : K e y V a l u e O f D i a g r a m O b j e c t K e y a n y T y p e z b w N T n L X & g t ; & l t ; a : K e y & g t ; & l t ; K e y & g t ; L i n k s \ & a m p ; l t ; C o l u m n s \ A v e r a g e   o f   E I G H T E E N _ T O _ S I X T Y F O U R   2 & a m p ; g t ; - & a m p ; l t ; M e a s u r e s \ E I G H T E E N _ T O _ S I X T Y F O U R & a m p ; g t ; \ M E A S U R E & l t ; / K e y & g t ; & l t ; / a : K e y & g t ; & l t ; a : V a l u e   i : t y p e = " M e a s u r e G r i d V i e w S t a t e I D i a g r a m L i n k E n d p o i n t " / & g t ; & l t ; / a : K e y V a l u e O f D i a g r a m O b j e c t K e y a n y T y p e z b w N T n L X & g t ; & l t ; a : K e y V a l u e O f D i a g r a m O b j e c t K e y a n y T y p e z b w N T n L X & g t ; & l t ; a : K e y & g t ; & l t ; K e y & g t ; L i n k s \ & a m p ; l t ; C o l u m n s \ S u m   o f   S I X T Y F I V E _ A N D _ O V E R   2 & a m p ; g t ; - & a m p ; l t ; M e a s u r e s \ S I X T Y F I V E _ A N D _ O V E R & a m p ; g t ; & l t ; / K e y & g t ; & l t ; / a : K e y & g t ; & l t ; a : V a l u e   i : t y p e = " M e a s u r e G r i d V i e w S t a t e I D i a g r a m L i n k " / & g t ; & l t ; / a : K e y V a l u e O f D i a g r a m O b j e c t K e y a n y T y p e z b w N T n L X & g t ; & l t ; a : K e y V a l u e O f D i a g r a m O b j e c t K e y a n y T y p e z b w N T n L X & g t ; & l t ; a : K e y & g t ; & l t ; K e y & g t ; L i n k s \ & a m p ; l t ; C o l u m n s \ S u m   o f   S I X T Y F I V E _ A N D _ O V E R   2 & a m p ; g t ; - & a m p ; l t ; M e a s u r e s \ S I X T Y F I V E _ A N D _ O V E R & a m p ; g t ; \ C O L U M N & l t ; / K e y & g t ; & l t ; / a : K e y & g t ; & l t ; a : V a l u e   i : t y p e = " M e a s u r e G r i d V i e w S t a t e I D i a g r a m L i n k E n d p o i n t " / & g t ; & l t ; / a : K e y V a l u e O f D i a g r a m O b j e c t K e y a n y T y p e z b w N T n L X & g t ; & l t ; a : K e y V a l u e O f D i a g r a m O b j e c t K e y a n y T y p e z b w N T n L X & g t ; & l t ; a : K e y & g t ; & l t ; K e y & g t ; L i n k s \ & a m p ; l t ; C o l u m n s \ S u m   o f   S I X T Y F I V E _ A N D _ O V E R   2 & a m p ; g t ; - & a m p ; l t ; M e a s u r e s \ S I X T Y F I V E _ A N D _ O V E R & a m p ; g t ; \ M E A S U R E & l t ; / K e y & g t ; & l t ; / a : K e y & g t ; & l t ; a : V a l u e   i : t y p e = " M e a s u r e G r i d V i e w S t a t e I D i a g r a m L i n k E n d p o i n t " / & g t ; & l t ; / a : K e y V a l u e O f D i a g r a m O b j e c t K e y a n y T y p e z b w N T n L X & g t ; & l t ; a : K e y V a l u e O f D i a g r a m O b j e c t K e y a n y T y p e z b w N T n L X & g t ; & l t ; a : K e y & g t ; & l t ; K e y & g t ; L i n k s \ & a m p ; l t ; C o l u m n s \ A v e r a g e   o f   S I X T Y F I V E _ A N D _ O V E R   2 & a m p ; g t ; - & a m p ; l t ; M e a s u r e s \ S I X T Y F I V E _ A N D _ O V E R & a m p ; g t ; & l t ; / K e y & g t ; & l t ; / a : K e y & g t ; & l t ; a : V a l u e   i : t y p e = " M e a s u r e G r i d V i e w S t a t e I D i a g r a m L i n k " / & g t ; & l t ; / a : K e y V a l u e O f D i a g r a m O b j e c t K e y a n y T y p e z b w N T n L X & g t ; & l t ; a : K e y V a l u e O f D i a g r a m O b j e c t K e y a n y T y p e z b w N T n L X & g t ; & l t ; a : K e y & g t ; & l t ; K e y & g t ; L i n k s \ & a m p ; l t ; C o l u m n s \ A v e r a g e   o f   S I X T Y F I V E _ A N D _ O V E R   2 & a m p ; g t ; - & a m p ; l t ; M e a s u r e s \ S I X T Y F I V E _ A N D _ O V E R & a m p ; g t ; \ C O L U M N & l t ; / K e y & g t ; & l t ; / a : K e y & g t ; & l t ; a : V a l u e   i : t y p e = " M e a s u r e G r i d V i e w S t a t e I D i a g r a m L i n k E n d p o i n t " / & g t ; & l t ; / a : K e y V a l u e O f D i a g r a m O b j e c t K e y a n y T y p e z b w N T n L X & g t ; & l t ; a : K e y V a l u e O f D i a g r a m O b j e c t K e y a n y T y p e z b w N T n L X & g t ; & l t ; a : K e y & g t ; & l t ; K e y & g t ; L i n k s \ & a m p ; l t ; C o l u m n s \ A v e r a g e   o f   S I X T Y F I V E _ A N D _ O V E R   2 & a m p ; g t ; - & a m p ; l t ; M e a s u r e s \ S I X T Y F I V E _ A N D _ O V E R & a m p ; g t ; \ M E A S U R E & l t ; / K e y & g t ; & l t ; / a : K e y & g t ; & l t ; a : V a l u e   i : t y p e = " M e a s u r e G r i d V i e w S t a t e I D i a g r a m L i n k E n d p o i n t " / & g t ; & l t ; / a : K e y V a l u e O f D i a g r a m O b j e c t K e y a n y T y p e z b w N T n L X & g t ; & l t ; a : K e y V a l u e O f D i a g r a m O b j e c t K e y a n y T y p e z b w N T n L X & g t ; & l t ; a : K e y & g t ; & l t ; K e y & g t ; L i n k s \ & a m p ; l t ; C o l u m n s \ S u m   o f   Y E A R & a m p ; g t ; - & a m p ; l t ; M e a s u r e s \ Y E A R & a m p ; g t ; & l t ; / K e y & g t ; & l t ; / a : K e y & g t ; & l t ; a : V a l u e   i : t y p e = " M e a s u r e G r i d V i e w S t a t e I D i a g r a m L i n k " / & g t ; & l t ; / a : K e y V a l u e O f D i a g r a m O b j e c t K e y a n y T y p e z b w N T n L X & g t ; & l t ; a : K e y V a l u e O f D i a g r a m O b j e c t K e y a n y T y p e z b w N T n L X & g t ; & l t ; a : K e y & g t ; & l t ; K e y & g t ; L i n k s \ & a m p ; l t ; C o l u m n s \ S u m   o f   Y E A R & a m p ; g t ; - & a m p ; l t ; M e a s u r e s \ Y E A R & a m p ; g t ; \ C O L U M N & l t ; / K e y & g t ; & l t ; / a : K e y & g t ; & l t ; a : V a l u e   i : t y p e = " M e a s u r e G r i d V i e w S t a t e I D i a g r a m L i n k E n d p o i n t " / & g t ; & l t ; / a : K e y V a l u e O f D i a g r a m O b j e c t K e y a n y T y p e z b w N T n L X & g t ; & l t ; a : K e y V a l u e O f D i a g r a m O b j e c t K e y a n y T y p e z b w N T n L X & g t ; & l t ; a : K e y & g t ; & l t ; K e y & g t ; L i n k s \ & a m p ; l t ; C o l u m n s \ S u m   o f   Y E A R & a m p ; g t ; - & a m p ; l t ; M e a s u r e s \ Y E A R & a m p ; g t ; \ M E A S U R E & l t ; / K e y & g t ; & l t ; / a : K e y & g t ; & l t ; a : V a l u e   i : t y p e = " M e a s u r e G r i d V i e w S t a t e I D i a g r a m L i n k E n d p o i n t " / & g t ; & l t ; / a : K e y V a l u e O f D i a g r a m O b j e c t K e y a n y T y p e z b w N T n L X & g t ; & l t ; / V i e w S t a t e s & g t ; & l t ; / D i a g r a m M a n a g e r . S e r i a l i z a b l e D i a g r a m & g t ; & l t ; / A r r a y O f D i a g r a m M a n a g e r . S e r i a l i z a b l e D i a g r a m & g t ; < / C u s t o m C o n t e n t > < / G e m i n i > 
</file>

<file path=customXml/item18.xml>��< ? x m l   v e r s i o n = " 1 . 0 "   e n c o d i n g = " U T F - 1 6 " ? > < G e m i n i   x m l n s = " h t t p : / / g e m i n i / p i v o t c u s t o m i z a t i o n / P o w e r P i v o t V e r s i o n " > < C u s t o m C o n t e n t > < ! [ C D A T A [ 2 0 1 1 . 1 1 0 . 2 8 3 2 . 2 5 ] ] > < / C u s t o m C o n t e n t > < / G e m i n i > 
</file>

<file path=customXml/item19.xml>��< ? x m l   v e r s i o n = " 1 . 0 "   e n c o d i n g = " U T F - 1 6 " ? > < G e m i n i   x m l n s = " h t t p : / / g e m i n i / p i v o t c u s t o m i z a t i o n / M a n u a l C a l c M o d e " > < C u s t o m C o n t e n t > < ! [ C D A T A [ F a l s e ] ] > < / C u s t o m C o n t e n t > < / G e m i n i > 
</file>

<file path=customXml/item2.xml>��< ? x m l   v e r s i o n = " 1 . 0 "   e n c o d i n g = " U T F - 1 6 " ? > < G e m i n i   x m l n s = " h t t p : / / g e m i n i / p i v o t c u s t o m i z a t i o n / 2 d 5 0 9 8 f b - 3 6 5 b - 4 4 4 7 - 9 a 1 3 - 9 1 8 f 6 0 e 9 1 0 8 3 " > < C u s t o m C o n t e n t > < ! [ C D A T A [ < ? x m l   v e r s i o n = " 1 . 0 "   e n c o d i n g = " u t f - 1 6 " ? > < S e t t i n g s > < C a l c u l a t e d F i e l d s > < i t e m > < M e a s u r e N a m e > S Q R T   & l t ; 1 8 < / M e a s u r e N a m e > < D i s p l a y N a m e > S Q R T   & l t ; 1 8 < / D i s p l a y N a m e > < V i s i b l e > F a l s e < / V i s i b l e > < / i t e m > < i t e m > < M e a s u r e N a m e > S Q R T   1 8 - 6 4 < / M e a s u r e N a m e > < D i s p l a y N a m e > S Q R T   1 8 - 6 4 < / D i s p l a y N a m e > < V i s i b l e > F a l s e < / V i s i b l e > < / i t e m > < i t e m > < M e a s u r e N a m e > S Q R T   & g t ; = 6 5 < / M e a s u r e N a m e > < D i s p l a y N a m e > S Q R T   & g t ; = 6 5 < / D i s p l a y N a m e > < V i s i b l e > F a l s e < / V i s i b l e > < / i t e m > < i t e m > < M e a s u r e N a m e > S Q R T   O F   V < / M e a s u r e N a m e > < D i s p l a y N a m e > S Q R T   O F   V < / D i s p l a y N a m e > < V i s i b l e > F a l s e < / V i s i b l e > < / i t e m > < i t e m > < M e a s u r e N a m e > S Q R T   & l t ;   1 8 < / M e a s u r e N a m e > < D i s p l a y N a m e > S Q R T   & l t ;   1 8 < / D i s p l a y N a m e > < V i s i b l e > F a l s e < / V i s i b l e > < / i t e m > < i t e m > < M e a s u r e N a m e > S Q R T   1 8   -   6 4 < / M e a s u r e N a m e > < D i s p l a y N a m e > S Q R T   1 8   -   6 4 < / D i s p l a y N a m e > < V i s i b l e > F a l s e < / V i s i b l e > < / i t e m > < i t e m > < M e a s u r e N a m e > S Q R T   & g t ; =   6 5 < / M e a s u r e N a m e > < D i s p l a y N a m e > S Q R T   & g t ; =   6 5 < / D i s p l a y N a m e > < V i s i b l e > F a l s e < / V i s i b l e > < / i t e m > < i t e m > < M e a s u r e N a m e > S Q R T   O F   V a r < / M e a s u r e N a m e > < D i s p l a y N a m e > S Q R T   O F   V a r < / D i s p l a y N a m e > < V i s i b l e > F a l s e < / V i s i b l e > < / i t e m > < / C a l c u l a t e d F i e l d s > < H S l i c e r s S h a p e > 0 ; 0 ; 0 ; 0 < / H S l i c e r s S h a p e > < V S l i c e r s S h a p e > 0 ; 0 ; 0 ; 0 < / V S l i c e r s S h a p e > < S l i c e r S h e e t N a m e > C o u n t y < / S l i c e r S h e e t N a m e > < S A H o s t H a s h > 8 3 8 7 9 9 7 1 6 < / S A H o s t H a s h > < G e m i n i F i e l d L i s t V i s i b l e > T r u e < / G e m i n i F i e l d L i s t V i s i b l e > < / S e t t i n g s > ] ] > < / C u s t o m C o n t e n t > < / G e m i n i > 
</file>

<file path=customXml/item20.xml>��< ? x m l   v e r s i o n = " 1 . 0 "   e n c o d i n g = " U T F - 1 6 " ? > < G e m i n i   x m l n s = " h t t p : / / g e m i n i / p i v o t c u s t o m i z a t i o n / S h o w H i d d e n " > < C u s t o m C o n t e n t > < ! [ C D A T A [ T r u e ] ] > < / C u s t o m C o n t e n t > < / G e m i n i > 
</file>

<file path=customXml/item21.xml>��< ? x m l   v e r s i o n = " 1 . 0 "   e n c o d i n g = " U T F - 1 6 " ? > < G e m i n i   x m l n s = " h t t p : / / g e m i n i / p i v o t c u s t o m i z a t i o n / L i n k e d T a b l e U p d a t e M o d e " > < C u s t o m C o n t e n t > < ! [ C D A T A [ T r u e ] ] > < / C u s t o m C o n t e n t > < / G e m i n i > 
</file>

<file path=customXml/item22.xml>��< ? x m l   v e r s i o n = " 1 . 0 "   e n c o d i n g = " U T F - 1 6 " ? > < G e m i n i   x m l n s = " h t t p : / / g e m i n i / p i v o t c u s t o m i z a t i o n / 5 f a 8 9 f 3 f - 9 6 6 0 - 4 6 e a - a c 5 d - 3 3 a 1 7 a 5 2 7 b f e " > < C u s t o m C o n t e n t > < ! [ C D A T A [ < ? x m l   v e r s i o n = " 1 . 0 "   e n c o d i n g = " u t f - 1 6 " ? > < S e t t i n g s > < C a l c u l a t e d F i e l d s > < i t e m > < M e a s u r e N a m e > S Q R T   & l t ; 1 8 < / M e a s u r e N a m e > < D i s p l a y N a m e > S Q R T   & l t ; 1 8 < / D i s p l a y N a m e > < V i s i b l e > F a l s e < / V i s i b l e > < / i t e m > < i t e m > < M e a s u r e N a m e > S Q R T   1 8 - 6 4 < / M e a s u r e N a m e > < D i s p l a y N a m e > S Q R T   1 8 - 6 4 < / D i s p l a y N a m e > < V i s i b l e > F a l s e < / V i s i b l e > < / i t e m > < i t e m > < M e a s u r e N a m e > S Q R T   & g t ; = 6 5 < / M e a s u r e N a m e > < D i s p l a y N a m e > S Q R T   & g t ; = 6 5 < / D i s p l a y N a m e > < V i s i b l e > F a l s e < / V i s i b l e > < / i t e m > < i t e m > < M e a s u r e N a m e > S Q R T   O F   V < / M e a s u r e N a m e > < D i s p l a y N a m e > S Q R T   O F   V < / D i s p l a y N a m e > < V i s i b l e > F a l s e < / V i s i b l e > < / i t e m > < / C a l c u l a t e d F i e l d s > < H S l i c e r s S h a p e > 0 ; 0 ; 0 ; 0 < / H S l i c e r s S h a p e > < V S l i c e r s S h a p e > 0 ; 0 ; 0 ; 0 < / V S l i c e r s S h a p e > < S l i c e r S h e e t N a m e > C o u n t y < / S l i c e r S h e e t N a m e > < S A H o s t H a s h > 8 3 9 3 4 1 7 4 3 < / S A H o s t H a s h > < G e m i n i F i e l d L i s t V i s i b l e > T r u e < / G e m i n i F i e l d L i s t V i s i b l e > < / S e t t i n g s > ] ] > < / C u s t o m C o n t e n t > < / G e m i n i > 
</file>

<file path=customXml/item23.xml>��< ? x m l   v e r s i o n = " 1 . 0 "   e n c o d i n g = " U T F - 1 6 " ? > < G e m i n i   x m l n s = " h t t p : / / g e m i n i / p i v o t c u s t o m i z a t i o n / T a b l e O r d e r " > < C u s t o m C o n t e n t > S U F F O L K _ a b 1 1 b 2 4 4 - c a 6 e - 4 1 f d - 9 1 7 a - c c 0 f 9 3 8 6 5 9 e a , Q u e r y _ 2 2 e 9 d 7 d e - 3 a 6 9 - 4 0 f 5 - b 8 9 1 - 0 e e 8 5 6 7 d f f a a < / C u s t o m C o n t e n t > < / G e m i n i > 
</file>

<file path=customXml/item3.xml>��< ? x m l   v e r s i o n = " 1 . 0 "   e n c o d i n g = " U T F - 1 6 " ? > < G e m i n i   x m l n s = " h t t p : / / g e m i n i / p i v o t c u s t o m i z a t i o n / C l i e n t W i n d o w X M L " > < C u s t o m C o n t e n t > Q u e r y _ 2 2 e 9 d 7 d e - 3 a 6 9 - 4 0 f 5 - b 8 9 1 - 0 e e 8 5 6 7 d f f a a < / C u s t o m C o n t e n t > < / G e m i n i > 
</file>

<file path=customXml/item4.xml>��< ? x m l   v e r s i o n = " 1 . 0 "   e n c o d i n g = " U T F - 1 6 " ? > < G e m i n i   x m l n s = " h t t p : / / g e m i n i / p i v o t c u s t o m i z a t i o n / S h o w I m p l i c i t M e a s u r e s " > < C u s t o m C o n t e n t > < ! [ C D A T A [ F a l s e ] ] > < / C u s t o m C o n t e n t > < / G e m i n i > 
</file>

<file path=customXml/item5.xml>��< ? x m l   v e r s i o n = " 1 . 0 "   e n c o d i n g = " U T F - 1 6 " ? > < G e m i n i   x m l n s = " h t t p : / / g e m i n i / p i v o t c u s t o m i z a t i o n / 2 f a 0 4 8 b 6 - 0 2 5 9 - 4 5 8 d - a 0 2 8 - 7 5 e 9 5 8 0 f 5 0 b 8 " > < C u s t o m C o n t e n t > < ! [ C D A T A [ < ? x m l   v e r s i o n = " 1 . 0 "   e n c o d i n g = " u t f - 1 6 " ? > < S e t t i n g s > < C a l c u l a t e d F i e l d s > < i t e m > < M e a s u r e N a m e > S Q R T   & l t ; 1 8 < / M e a s u r e N a m e > < D i s p l a y N a m e > S Q R T   & l t ; 1 8 < / D i s p l a y N a m e > < V i s i b l e > F a l s e < / V i s i b l e > < / i t e m > < i t e m > < M e a s u r e N a m e > S Q R T   1 8 - 6 4 < / M e a s u r e N a m e > < D i s p l a y N a m e > S Q R T   1 8 - 6 4 < / D i s p l a y N a m e > < V i s i b l e > F a l s e < / V i s i b l e > < / i t e m > < i t e m > < M e a s u r e N a m e > S Q R T   & g t ; = 6 5 < / M e a s u r e N a m e > < D i s p l a y N a m e > S Q R T   & g t ; = 6 5 < / D i s p l a y N a m e > < V i s i b l e > F a l s e < / V i s i b l e > < / i t e m > < i t e m > < M e a s u r e N a m e > S Q R T   O F   V < / M e a s u r e N a m e > < D i s p l a y N a m e > S Q R T   O F   V < / D i s p l a y N a m e > < V i s i b l e > F a l s e < / V i s i b l e > < / i t e m > < i t e m > < M e a s u r e N a m e > S Q R T   & l t ;   1 8 < / M e a s u r e N a m e > < D i s p l a y N a m e > S Q R T   & l t ;   1 8 < / D i s p l a y N a m e > < V i s i b l e > F a l s e < / V i s i b l e > < / i t e m > < i t e m > < M e a s u r e N a m e > S Q R T   1 8   -   6 4 < / M e a s u r e N a m e > < D i s p l a y N a m e > S Q R T   1 8   -   6 4 < / D i s p l a y N a m e > < V i s i b l e > F a l s e < / V i s i b l e > < / i t e m > < i t e m > < M e a s u r e N a m e > S Q R T   & g t ; =   6 5 < / M e a s u r e N a m e > < D i s p l a y N a m e > S Q R T   & g t ; =   6 5 < / D i s p l a y N a m e > < V i s i b l e > F a l s e < / V i s i b l e > < / i t e m > < i t e m > < M e a s u r e N a m e > S Q R T   O F   V a r < / M e a s u r e N a m e > < D i s p l a y N a m e > S Q R T   O F   V a r < / D i s p l a y N a m e > < V i s i b l e > F a l s e < / V i s i b l e > < / i t e m > < / C a l c u l a t e d F i e l d s > < H S l i c e r s S h a p e > 0 ; 0 ; 0 ; 0 < / H S l i c e r s S h a p e > < V S l i c e r s S h a p e > 0 ; 0 ; 0 ; 0 < / V S l i c e r s S h a p e > < S l i c e r S h e e t N a m e > Z i p   C o d e < / S l i c e r S h e e t N a m e > < S A H o s t H a s h > 2 0 4 9 3 4 1 3 1 4 < / S A H o s t H a s h > < G e m i n i F i e l d L i s t V i s i b l e > T r u e < / G e m i n i F i e l d L i s t V i s i b l e > < / S e t t i n g s > ] ] > < / C u s t o m C o n t e n t > < / G e m i n i > 
</file>

<file path=customXml/item6.xml>��< ? x m l   v e r s i o n = " 1 . 0 "   e n c o d i n g = " U T F - 1 6 " ? > < G e m i n i   x m l n s = " h t t p : / / g e m i n i / p i v o t c u s t o m i z a t i o n / I s S a n d b o x E m b e d d e d " > < C u s t o m C o n t e n t > < ! [ C D A T A [ y e s ] ] > < / C u s t o m C o n t e n t > < / G e m i n i > 
</file>

<file path=customXml/item7.xml>��< ? x m l   v e r s i o n = " 1 . 0 "   e n c o d i n g = " U T F - 1 6 " ? > < G e m i n i   x m l n s = " h t t p : / / g e m i n i / p i v o t c u s t o m i z a t i o n / T a b l e X M L _ S U F F O L K _ a b 1 1 b 2 4 4 - c a 6 e - 4 1 f d - 9 1 7 a - c c 0 f 9 3 8 6 5 9 e a " > < C u s t o m C o n t e n t > & l t ; T a b l e W i d g e t G r i d S e r i a l i z a t i o n   x m l n s : x s d = " h t t p : / / w w w . w 3 . o r g / 2 0 0 1 / X M L S c h e m a "   x m l n s : x s i = " h t t p : / / w w w . w 3 . o r g / 2 0 0 1 / X M L S c h e m a - i n s t a n c e " & g t ; & l t ; C o l u m n S u g g e s t e d T y p e   / & g t ; & l t ; C o l u m n F o r m a t   / & g t ; & l t ; C o l u m n A c c u r a c y   / & g t ; & l t ; C o l u m n C u r r e n c y S y m b o l   / & g t ; & l t ; C o l u m n P o s i t i v e P a t t e r n   / & g t ; & l t ; C o l u m n N e g a t i v e P a t t e r n   / & g t ; & l t ; C o l u m n W i d t h s & g t ; & l t ; i t e m & g t ; & l t ; k e y & g t ; & l t ; s t r i n g & g t ; C O U N T Y & l t ; / s t r i n g & g t ; & l t ; / k e y & g t ; & l t ; v a l u e & g t ; & l t ; i n t & g t ; 1 8 4 & l t ; / i n t & g t ; & l t ; / v a l u e & g t ; & l t ; / i t e m & g t ; & l t ; i t e m & g t ; & l t ; k e y & g t ; & l t ; s t r i n g & g t ; M E A S U R E & l t ; / s t r i n g & g t ; & l t ; / k e y & g t ; & l t ; v a l u e & g t ; & l t ; i n t & g t ; 9 5 & l t ; / i n t & g t ; & l t ; / v a l u e & g t ; & l t ; / i t e m & g t ; & l t ; i t e m & g t ; & l t ; k e y & g t ; & l t ; s t r i n g & g t ; R A T E 1 0 0 K & l t ; / s t r i n g & g t ; & l t ; / k e y & g t ; & l t ; v a l u e & g t ; & l t ; i n t & g t ; 9 5 & l t ; / i n t & g t ; & l t ; / v a l u e & g t ; & l t ; / i t e m & g t ; & l t ; i t e m & g t ; & l t ; k e y & g t ; & l t ; s t r i n g & g t ; U N D E R _ E I G H T E E N & l t ; / s t r i n g & g t ; & l t ; / k e y & g t ; & l t ; v a l u e & g t ; & l t ; i n t & g t ; 1 4 6 & l t ; / i n t & g t ; & l t ; / v a l u e & g t ; & l t ; / i t e m & g t ; & l t ; i t e m & g t ; & l t ; k e y & g t ; & l t ; s t r i n g & g t ; E I G H T E E N _ T O _ S I X T Y F O U R & l t ; / s t r i n g & g t ; & l t ; / k e y & g t ; & l t ; v a l u e & g t ; & l t ; i n t & g t ; 1 9 4 & l t ; / i n t & g t ; & l t ; / v a l u e & g t ; & l t ; / i t e m & g t ; & l t ; i t e m & g t ; & l t ; k e y & g t ; & l t ; s t r i n g & g t ; S I X T Y F I V E _ A N D _ O V E R & l t ; / s t r i n g & g t ; & l t ; / k e y & g t ; & l t ; v a l u e & g t ; & l t ; i n t & g t ; 1 7 2 & l t ; / i n t & g t ; & l t ; / v a l u e & g t ; & l t ; / i t e m & g t ; & l t ; i t e m & g t ; & l t ; k e y & g t ; & l t ; s t r i n g & g t ; Y E A R & l t ; / s t r i n g & g t ; & l t ; / k e y & g t ; & l t ; v a l u e & g t ; & l t ; i n t & g t ; 6 7 & l t ; / i n t & g t ; & l t ; / v a l u e & g t ; & l t ; / i t e m & g t ; & l t ; / C o l u m n W i d t h s & g t ; & l t ; C o l u m n D i s p l a y I n d e x & g t ; & l t ; i t e m & g t ; & l t ; k e y & g t ; & l t ; s t r i n g & g t ; C O U N T Y & l t ; / s t r i n g & g t ; & l t ; / k e y & g t ; & l t ; v a l u e & g t ; & l t ; i n t & g t ; 0 & l t ; / i n t & g t ; & l t ; / v a l u e & g t ; & l t ; / i t e m & g t ; & l t ; i t e m & g t ; & l t ; k e y & g t ; & l t ; s t r i n g & g t ; M E A S U R E & l t ; / s t r i n g & g t ; & l t ; / k e y & g t ; & l t ; v a l u e & g t ; & l t ; i n t & g t ; 1 & l t ; / i n t & g t ; & l t ; / v a l u e & g t ; & l t ; / i t e m & g t ; & l t ; i t e m & g t ; & l t ; k e y & g t ; & l t ; s t r i n g & g t ; R A T E 1 0 0 K & l t ; / s t r i n g & g t ; & l t ; / k e y & g t ; & l t ; v a l u e & g t ; & l t ; i n t & g t ; 2 & l t ; / i n t & g t ; & l t ; / v a l u e & g t ; & l t ; / i t e m & g t ; & l t ; i t e m & g t ; & l t ; k e y & g t ; & l t ; s t r i n g & g t ; U N D E R _ E I G H T E E N & l t ; / s t r i n g & g t ; & l t ; / k e y & g t ; & l t ; v a l u e & g t ; & l t ; i n t & g t ; 3 & l t ; / i n t & g t ; & l t ; / v a l u e & g t ; & l t ; / i t e m & g t ; & l t ; i t e m & g t ; & l t ; k e y & g t ; & l t ; s t r i n g & g t ; E I G H T E E N _ T O _ S I X T Y F O U R & l t ; / s t r i n g & g t ; & l t ; / k e y & g t ; & l t ; v a l u e & g t ; & l t ; i n t & g t ; 4 & l t ; / i n t & g t ; & l t ; / v a l u e & g t ; & l t ; / i t e m & g t ; & l t ; i t e m & g t ; & l t ; k e y & g t ; & l t ; s t r i n g & g t ; S I X T Y F I V E _ A N D _ O V E R & l t ; / s t r i n g & g t ; & l t ; / k e y & g t ; & l t ; v a l u e & g t ; & l t ; i n t & g t ; 5 & l t ; / i n t & g t ; & l t ; / v a l u e & g t ; & l t ; / i t e m & g t ; & l t ; i t e m & g t ; & l t ; k e y & g t ; & l t ; s t r i n g & g t ; Y E A R & l t ; / s t r i n g & g t ; & l t ; / k e y & g t ; & l t ; v a l u e & g t ; & l t ; i n t & g t ; 6 & l t ; / i n t & g t ; & l t ; / v a l u e & g t ; & l t ; / i t e m & g t ; & l t ; / C o l u m n D i s p l a y I n d e x & g t ; & l t ; C o l u m n F r o z e n   / & g t ; & l t ; C o l u m n C h e c k e d   / & g t ; & l t ; C o l u m n F i l t e r   / & g t ; & l t ; S e l e c t i o n F i l t e r   / & g t ; & l t ; F i l t e r P a r a m e t e r s   / & g t ; & l t ; I s S o r t D e s c e n d i n g & g t ; f a l s e & l t ; / I s S o r t D e s c e n d i n g & g t ; & l t ; / T a b l e W i d g e t G r i d S e r i a l i z a t i o n & g t ; < / C u s t o m C o n t e n t > < / G e m i n i > 
</file>

<file path=customXml/item8.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S U F F O L K _ a b 1 1 b 2 4 4 - c a 6 e - 4 1 f d - 9 1 7 a - c c 0 f 9 3 8 6 5 9 e a & l t ; / K e y & g t ; & l t ; V a l u e   x m l n s : a = " h t t p : / / s c h e m a s . d a t a c o n t r a c t . o r g / 2 0 0 4 / 0 7 / M i c r o s o f t . A n a l y s i s S e r v i c e s . C o m m o n " & g t ; & l t ; a : H a s F o c u s & g t ; t r u e & l t ; / a : H a s F o c u s & g t ; & l t ; a : S i z e A t D p i 9 6 & g t ; 1 3 1 & l t ; / a : S i z e A t D p i 9 6 & g t ; & l t ; a : V i s i b l e & g t ; t r u e & l t ; / a : V i s i b l e & g t ; & l t ; / V a l u e & g t ; & l t ; / K e y V a l u e O f s t r i n g S a n d b o x E d i t o r . M e a s u r e G r i d S t a t e S c d E 3 5 R y & g t ; & l t ; K e y V a l u e O f s t r i n g S a n d b o x E d i t o r . M e a s u r e G r i d S t a t e S c d E 3 5 R y & g t ; & l t ; K e y & g t ; Q u e r y _ 2 2 e 9 d 7 d e - 3 a 6 9 - 4 0 f 5 - b 8 9 1 - 0 e e 8 5 6 7 d f f a a & l t ; / K e y & g t ; & l t ; V a l u e   x m l n s : a = " h t t p : / / s c h e m a s . d a t a c o n t r a c t . o r g / 2 0 0 4 / 0 7 / M i c r o s o f t . A n a l y s i s S e r v i c e s . C o m m o n " & g t ; & l t ; a : H a s F o c u s & g t ; t r u e & l t ; / a : H a s F o c u s & g t ; & l t ; a : S i z e A t D p i 9 6 & g t ; 1 2 7 & l t ; / a : S i z e A t D p i 9 6 & g t ; & l t ; a : V i s i b l e & g t ; t r u e & l t ; / a : V i s i b l e & g t ; & l t ; / V a l u e & g t ; & l t ; / K e y V a l u e O f s t r i n g S a n d b o x E d i t o r . M e a s u r e G r i d S t a t e S c d E 3 5 R y & g t ; & l t ; / A r r a y O f K e y V a l u e O f s t r i n g S a n d b o x E d i t o r . M e a s u r e G r i d S t a t e S c d E 3 5 R y & g t ; < / C u s t o m C o n t e n t > < / G e m i n i > 
</file>

<file path=customXml/item9.xml>��< ? x m l   v e r s i o n = " 1 . 0 "   e n c o d i n g = " U T F - 1 6 " ? > < G e m i n i   x m l n s = " h t t p : / / g e m i n i / p i v o t c u s t o m i z a t i o n / 3 e 5 4 0 6 1 5 - 7 1 c 8 - 4 e 1 4 - 8 b 5 a - 7 b 3 c 6 d e 2 b 7 a 0 " > < C u s t o m C o n t e n t > < ! [ C D A T A [ < ? x m l   v e r s i o n = " 1 . 0 "   e n c o d i n g = " u t f - 1 6 " ? > < S e t t i n g s > < C a l c u l a t e d F i e l d s > < i t e m > < M e a s u r e N a m e > S Q R T   & l t ; 1 8 < / M e a s u r e N a m e > < D i s p l a y N a m e > S Q R T   & l t ; 1 8 < / D i s p l a y N a m e > < V i s i b l e > F a l s e < / V i s i b l e > < / i t e m > < i t e m > < M e a s u r e N a m e > S Q R T   1 8 - 6 4 < / M e a s u r e N a m e > < D i s p l a y N a m e > S Q R T   1 8 - 6 4 < / D i s p l a y N a m e > < V i s i b l e > F a l s e < / V i s i b l e > < / i t e m > < i t e m > < M e a s u r e N a m e > S Q R T   & g t ; = 6 5 < / M e a s u r e N a m e > < D i s p l a y N a m e > S Q R T   & g t ; = 6 5 < / D i s p l a y N a m e > < V i s i b l e > F a l s e < / V i s i b l e > < / i t e m > < i t e m > < M e a s u r e N a m e > S Q R T   O F   V < / M e a s u r e N a m e > < D i s p l a y N a m e > S Q R T   O F   V < / D i s p l a y N a m e > < V i s i b l e > F a l s e < / V i s i b l e > < / i t e m > < / C a l c u l a t e d F i e l d s > < H S l i c e r s S h a p e > 0 ; 0 ; 0 ; 0 < / H S l i c e r s S h a p e > < V S l i c e r s S h a p e > 0 ; 0 ; 0 ; 0 < / V S l i c e r s S h a p e > < S l i c e r S h e e t N a m e > C o u n t y < / S l i c e r S h e e t N a m e > < S A H o s t H a s h > 9 1 2 1 0 4 9 3 8 < / S A H o s t H a s h > < G e m i n i F i e l d L i s t V i s i b l e > T r u e < / G e m i n i F i e l d L i s t V i s i b l e > < / S e t t i n g s > ] ] > < / C u s t o m C o n t e n t > < / G e m i n i > 
</file>

<file path=customXml/itemProps1.xml><?xml version="1.0" encoding="utf-8"?>
<ds:datastoreItem xmlns:ds="http://schemas.openxmlformats.org/officeDocument/2006/customXml" ds:itemID="{C83F4A62-E81E-492E-B07A-08C471CFFFB9}">
  <ds:schemaRefs/>
</ds:datastoreItem>
</file>

<file path=customXml/itemProps10.xml><?xml version="1.0" encoding="utf-8"?>
<ds:datastoreItem xmlns:ds="http://schemas.openxmlformats.org/officeDocument/2006/customXml" ds:itemID="{99468092-80A1-4BE1-9C97-24913A13A847}">
  <ds:schemaRefs/>
</ds:datastoreItem>
</file>

<file path=customXml/itemProps11.xml><?xml version="1.0" encoding="utf-8"?>
<ds:datastoreItem xmlns:ds="http://schemas.openxmlformats.org/officeDocument/2006/customXml" ds:itemID="{6CACE36D-1935-44CE-A08D-0B447C53BD02}">
  <ds:schemaRefs/>
</ds:datastoreItem>
</file>

<file path=customXml/itemProps12.xml><?xml version="1.0" encoding="utf-8"?>
<ds:datastoreItem xmlns:ds="http://schemas.openxmlformats.org/officeDocument/2006/customXml" ds:itemID="{436CF08E-552E-41CC-85F9-650564465BDC}">
  <ds:schemaRefs/>
</ds:datastoreItem>
</file>

<file path=customXml/itemProps13.xml><?xml version="1.0" encoding="utf-8"?>
<ds:datastoreItem xmlns:ds="http://schemas.openxmlformats.org/officeDocument/2006/customXml" ds:itemID="{6CB3001D-E52C-43A6-B1B4-45DDF273D4C6}">
  <ds:schemaRefs/>
</ds:datastoreItem>
</file>

<file path=customXml/itemProps14.xml><?xml version="1.0" encoding="utf-8"?>
<ds:datastoreItem xmlns:ds="http://schemas.openxmlformats.org/officeDocument/2006/customXml" ds:itemID="{9FC4E46A-52C8-466F-9CCD-9BAC0002A72F}">
  <ds:schemaRefs/>
</ds:datastoreItem>
</file>

<file path=customXml/itemProps15.xml><?xml version="1.0" encoding="utf-8"?>
<ds:datastoreItem xmlns:ds="http://schemas.openxmlformats.org/officeDocument/2006/customXml" ds:itemID="{2CDF3980-7B2B-4C26-B31C-D617C42B8D02}">
  <ds:schemaRefs/>
</ds:datastoreItem>
</file>

<file path=customXml/itemProps16.xml><?xml version="1.0" encoding="utf-8"?>
<ds:datastoreItem xmlns:ds="http://schemas.openxmlformats.org/officeDocument/2006/customXml" ds:itemID="{B64E7182-24C9-49B1-AB60-9329F7486CD4}">
  <ds:schemaRefs/>
</ds:datastoreItem>
</file>

<file path=customXml/itemProps17.xml><?xml version="1.0" encoding="utf-8"?>
<ds:datastoreItem xmlns:ds="http://schemas.openxmlformats.org/officeDocument/2006/customXml" ds:itemID="{9225E5E3-BECD-4E04-9580-E52654197C6A}">
  <ds:schemaRefs/>
</ds:datastoreItem>
</file>

<file path=customXml/itemProps18.xml><?xml version="1.0" encoding="utf-8"?>
<ds:datastoreItem xmlns:ds="http://schemas.openxmlformats.org/officeDocument/2006/customXml" ds:itemID="{415AF163-A328-4573-A9AD-649248116BD5}">
  <ds:schemaRefs/>
</ds:datastoreItem>
</file>

<file path=customXml/itemProps19.xml><?xml version="1.0" encoding="utf-8"?>
<ds:datastoreItem xmlns:ds="http://schemas.openxmlformats.org/officeDocument/2006/customXml" ds:itemID="{30F18E4E-281D-49EA-B8DB-459E6537FA44}">
  <ds:schemaRefs/>
</ds:datastoreItem>
</file>

<file path=customXml/itemProps2.xml><?xml version="1.0" encoding="utf-8"?>
<ds:datastoreItem xmlns:ds="http://schemas.openxmlformats.org/officeDocument/2006/customXml" ds:itemID="{56B9FFA4-0CB1-40AD-A910-F33DB7D8A5CF}">
  <ds:schemaRefs/>
</ds:datastoreItem>
</file>

<file path=customXml/itemProps20.xml><?xml version="1.0" encoding="utf-8"?>
<ds:datastoreItem xmlns:ds="http://schemas.openxmlformats.org/officeDocument/2006/customXml" ds:itemID="{D84295F5-A8B6-4499-9227-1623984600D1}">
  <ds:schemaRefs/>
</ds:datastoreItem>
</file>

<file path=customXml/itemProps21.xml><?xml version="1.0" encoding="utf-8"?>
<ds:datastoreItem xmlns:ds="http://schemas.openxmlformats.org/officeDocument/2006/customXml" ds:itemID="{0BF9C9B3-8407-4FB7-87AC-8ECB33122DF3}">
  <ds:schemaRefs/>
</ds:datastoreItem>
</file>

<file path=customXml/itemProps22.xml><?xml version="1.0" encoding="utf-8"?>
<ds:datastoreItem xmlns:ds="http://schemas.openxmlformats.org/officeDocument/2006/customXml" ds:itemID="{52A656E8-9795-467A-8758-AD9355DCBA4A}">
  <ds:schemaRefs/>
</ds:datastoreItem>
</file>

<file path=customXml/itemProps23.xml><?xml version="1.0" encoding="utf-8"?>
<ds:datastoreItem xmlns:ds="http://schemas.openxmlformats.org/officeDocument/2006/customXml" ds:itemID="{69613E36-E024-4BDA-AFC1-8B3BF2A024C7}">
  <ds:schemaRefs/>
</ds:datastoreItem>
</file>

<file path=customXml/itemProps3.xml><?xml version="1.0" encoding="utf-8"?>
<ds:datastoreItem xmlns:ds="http://schemas.openxmlformats.org/officeDocument/2006/customXml" ds:itemID="{7410C55E-C1FE-4451-9450-A96912841032}">
  <ds:schemaRefs/>
</ds:datastoreItem>
</file>

<file path=customXml/itemProps4.xml><?xml version="1.0" encoding="utf-8"?>
<ds:datastoreItem xmlns:ds="http://schemas.openxmlformats.org/officeDocument/2006/customXml" ds:itemID="{D89144D9-EF28-4503-BB96-7AE2E2D73897}">
  <ds:schemaRefs/>
</ds:datastoreItem>
</file>

<file path=customXml/itemProps5.xml><?xml version="1.0" encoding="utf-8"?>
<ds:datastoreItem xmlns:ds="http://schemas.openxmlformats.org/officeDocument/2006/customXml" ds:itemID="{067A14DC-43B5-415D-925E-7CC65B618562}">
  <ds:schemaRefs/>
</ds:datastoreItem>
</file>

<file path=customXml/itemProps6.xml><?xml version="1.0" encoding="utf-8"?>
<ds:datastoreItem xmlns:ds="http://schemas.openxmlformats.org/officeDocument/2006/customXml" ds:itemID="{CA9959DD-B9FF-4D3D-8865-A70626AB9C45}">
  <ds:schemaRefs/>
</ds:datastoreItem>
</file>

<file path=customXml/itemProps7.xml><?xml version="1.0" encoding="utf-8"?>
<ds:datastoreItem xmlns:ds="http://schemas.openxmlformats.org/officeDocument/2006/customXml" ds:itemID="{3A298FF6-7E73-4CE4-941E-3BEC528C08C1}">
  <ds:schemaRefs/>
</ds:datastoreItem>
</file>

<file path=customXml/itemProps8.xml><?xml version="1.0" encoding="utf-8"?>
<ds:datastoreItem xmlns:ds="http://schemas.openxmlformats.org/officeDocument/2006/customXml" ds:itemID="{AC842EAA-E526-4F95-B2CC-F987FAC5D489}">
  <ds:schemaRefs/>
</ds:datastoreItem>
</file>

<file path=customXml/itemProps9.xml><?xml version="1.0" encoding="utf-8"?>
<ds:datastoreItem xmlns:ds="http://schemas.openxmlformats.org/officeDocument/2006/customXml" ds:itemID="{264105E2-E10C-488B-8364-71E71A6B12A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Methodology</vt:lpstr>
      <vt:lpstr>County</vt:lpstr>
      <vt:lpstr>ZipCode</vt:lpstr>
    </vt:vector>
  </TitlesOfParts>
  <Company>Healthcare Association of New York State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Bauer</dc:creator>
  <cp:lastModifiedBy>Melissa Bauer</cp:lastModifiedBy>
  <dcterms:created xsi:type="dcterms:W3CDTF">2019-07-02T17:21:53Z</dcterms:created>
  <dcterms:modified xsi:type="dcterms:W3CDTF">2020-06-09T14:05:52Z</dcterms:modified>
</cp:coreProperties>
</file>